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３４　米穀\精米使用量申請書\申請書様式\様式見直し：2024年（令和６年）度４月分～\"/>
    </mc:Choice>
  </mc:AlternateContent>
  <xr:revisionPtr revIDLastSave="0" documentId="13_ncr:1_{A3BD2360-6072-4071-A4F0-9FA046513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-11" sheetId="20" r:id="rId1"/>
    <sheet name="記入例" sheetId="21" r:id="rId2"/>
  </sheets>
  <definedNames>
    <definedName name="_xlnm.Print_Area" localSheetId="0">'4-11'!$A$1:$F$51</definedName>
    <definedName name="_xlnm.Print_Area" localSheetId="1">記入例!$A$1:$J$51</definedName>
  </definedNames>
  <calcPr calcId="191029"/>
</workbook>
</file>

<file path=xl/calcChain.xml><?xml version="1.0" encoding="utf-8"?>
<calcChain xmlns="http://schemas.openxmlformats.org/spreadsheetml/2006/main">
  <c r="B48" i="21" l="1"/>
  <c r="B32" i="21"/>
  <c r="B48" i="20"/>
  <c r="B32" i="20"/>
  <c r="B50" i="21"/>
  <c r="B50" i="20"/>
  <c r="B37" i="21"/>
  <c r="B37" i="20"/>
  <c r="B51" i="20" l="1"/>
  <c r="B39" i="21"/>
  <c r="B23" i="21"/>
  <c r="B39" i="20"/>
  <c r="B21" i="21"/>
  <c r="B21" i="20"/>
  <c r="B23" i="20"/>
  <c r="F45" i="21" l="1"/>
  <c r="E45" i="21"/>
  <c r="D45" i="21"/>
  <c r="C45" i="21"/>
  <c r="G44" i="21"/>
  <c r="G43" i="21"/>
  <c r="G42" i="21"/>
  <c r="J41" i="21"/>
  <c r="G41" i="21"/>
  <c r="J42" i="21"/>
  <c r="I41" i="21"/>
  <c r="H43" i="21"/>
  <c r="F29" i="21"/>
  <c r="E29" i="21"/>
  <c r="D29" i="21"/>
  <c r="C29" i="21"/>
  <c r="J28" i="21"/>
  <c r="I28" i="21"/>
  <c r="H28" i="21"/>
  <c r="G28" i="21"/>
  <c r="J27" i="21"/>
  <c r="I27" i="21"/>
  <c r="H27" i="21"/>
  <c r="G27" i="21"/>
  <c r="J26" i="21"/>
  <c r="I26" i="21"/>
  <c r="H26" i="21"/>
  <c r="G26" i="21"/>
  <c r="J25" i="21"/>
  <c r="I25" i="21"/>
  <c r="H25" i="21"/>
  <c r="G25" i="21"/>
  <c r="B27" i="21" l="1"/>
  <c r="G45" i="21"/>
  <c r="B25" i="21"/>
  <c r="J29" i="21"/>
  <c r="I29" i="21"/>
  <c r="H29" i="21"/>
  <c r="B28" i="21"/>
  <c r="B26" i="21"/>
  <c r="G29" i="21"/>
  <c r="H42" i="21"/>
  <c r="H41" i="21"/>
  <c r="I42" i="21"/>
  <c r="J43" i="21"/>
  <c r="H44" i="21"/>
  <c r="I44" i="21"/>
  <c r="I43" i="21"/>
  <c r="J44" i="21"/>
  <c r="J45" i="21" l="1"/>
  <c r="I45" i="21"/>
  <c r="B29" i="21"/>
  <c r="B31" i="21" s="1"/>
  <c r="B43" i="21"/>
  <c r="B44" i="21"/>
  <c r="H45" i="21"/>
  <c r="B41" i="21"/>
  <c r="B42" i="21"/>
  <c r="B45" i="21" l="1"/>
  <c r="B47" i="21" l="1"/>
  <c r="B51" i="21" s="1"/>
  <c r="I42" i="20"/>
  <c r="J42" i="20"/>
  <c r="F45" i="20"/>
  <c r="E45" i="20"/>
  <c r="D45" i="20"/>
  <c r="C45" i="20"/>
  <c r="H43" i="20"/>
  <c r="F29" i="20"/>
  <c r="E29" i="20"/>
  <c r="D29" i="20"/>
  <c r="C29" i="20"/>
  <c r="J28" i="20"/>
  <c r="I28" i="20"/>
  <c r="H28" i="20"/>
  <c r="G28" i="20"/>
  <c r="J27" i="20"/>
  <c r="I27" i="20"/>
  <c r="H27" i="20"/>
  <c r="G27" i="20"/>
  <c r="J26" i="20"/>
  <c r="I26" i="20"/>
  <c r="H26" i="20"/>
  <c r="G26" i="20"/>
  <c r="J25" i="20"/>
  <c r="I25" i="20"/>
  <c r="H25" i="20"/>
  <c r="G25" i="20"/>
  <c r="B25" i="20" s="1"/>
  <c r="I43" i="20" l="1"/>
  <c r="H42" i="20"/>
  <c r="G44" i="20"/>
  <c r="H44" i="20"/>
  <c r="J41" i="20"/>
  <c r="J44" i="20"/>
  <c r="B26" i="20"/>
  <c r="G42" i="20"/>
  <c r="G43" i="20"/>
  <c r="I44" i="20"/>
  <c r="J43" i="20"/>
  <c r="G41" i="20"/>
  <c r="H41" i="20"/>
  <c r="I41" i="20"/>
  <c r="J29" i="20"/>
  <c r="B27" i="20"/>
  <c r="I29" i="20"/>
  <c r="B28" i="20"/>
  <c r="G29" i="20"/>
  <c r="H29" i="20"/>
  <c r="J45" i="20" l="1"/>
  <c r="I45" i="20"/>
  <c r="B42" i="20"/>
  <c r="B44" i="20"/>
  <c r="B43" i="20"/>
  <c r="H45" i="20"/>
  <c r="B41" i="20"/>
  <c r="G45" i="20"/>
  <c r="B29" i="20"/>
  <c r="B31" i="20" s="1"/>
  <c r="B45" i="20" l="1"/>
  <c r="B47" i="20" s="1"/>
</calcChain>
</file>

<file path=xl/sharedStrings.xml><?xml version="1.0" encoding="utf-8"?>
<sst xmlns="http://schemas.openxmlformats.org/spreadsheetml/2006/main" count="194" uniqueCount="65">
  <si>
    <t>学校数</t>
    <rPh sb="0" eb="3">
      <t>ガッコウスウ</t>
    </rPh>
    <phoneticPr fontId="1"/>
  </si>
  <si>
    <t>学校区分</t>
    <rPh sb="0" eb="3">
      <t>ガッコウク</t>
    </rPh>
    <rPh sb="3" eb="4">
      <t>ブン</t>
    </rPh>
    <phoneticPr fontId="1"/>
  </si>
  <si>
    <t>代表者名</t>
    <rPh sb="0" eb="3">
      <t>ダイヒョウシャ</t>
    </rPh>
    <rPh sb="3" eb="4">
      <t>メイ</t>
    </rPh>
    <phoneticPr fontId="1"/>
  </si>
  <si>
    <t>配合率</t>
    <rPh sb="0" eb="3">
      <t>ハイゴウリツ</t>
    </rPh>
    <phoneticPr fontId="1"/>
  </si>
  <si>
    <t>①</t>
    <phoneticPr fontId="1"/>
  </si>
  <si>
    <t>②</t>
    <phoneticPr fontId="1"/>
  </si>
  <si>
    <t>-</t>
    <phoneticPr fontId="1"/>
  </si>
  <si>
    <t>特別支援学校等</t>
  </si>
  <si>
    <t>定時制高等学校</t>
  </si>
  <si>
    <t>小学校</t>
  </si>
  <si>
    <t>中学校</t>
  </si>
  <si>
    <t>合計</t>
    <rPh sb="0" eb="1">
      <t>ゴウ</t>
    </rPh>
    <rPh sb="1" eb="2">
      <t>ケイ</t>
    </rPh>
    <phoneticPr fontId="1"/>
  </si>
  <si>
    <t>使用量(kg)</t>
    <rPh sb="0" eb="3">
      <t>シヨウリョウ</t>
    </rPh>
    <phoneticPr fontId="1"/>
  </si>
  <si>
    <t>内訳</t>
    <rPh sb="0" eb="2">
      <t>ウチワケ</t>
    </rPh>
    <phoneticPr fontId="1"/>
  </si>
  <si>
    <t>（メール施行）</t>
    <rPh sb="4" eb="5">
      <t>シ</t>
    </rPh>
    <rPh sb="5" eb="6">
      <t>ギョウ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</si>
  <si>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</si>
  <si>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玄米確保量（袋/30kg）</t>
    <rPh sb="0" eb="2">
      <t>ゲンマイ</t>
    </rPh>
    <rPh sb="2" eb="5">
      <t>カクホリョウ</t>
    </rPh>
    <rPh sb="6" eb="7">
      <t>タイ</t>
    </rPh>
    <phoneticPr fontId="1"/>
  </si>
  <si>
    <t>調整後精米合計(kg)</t>
    <rPh sb="0" eb="3">
      <t>チョウセイゴ</t>
    </rPh>
    <rPh sb="3" eb="5">
      <t>セイマイ</t>
    </rPh>
    <rPh sb="5" eb="7">
      <t>ゴウケイ</t>
    </rPh>
    <phoneticPr fontId="1"/>
  </si>
  <si>
    <t>有洗米・無洗米</t>
    <rPh sb="0" eb="3">
      <t>ユウセンマイ</t>
    </rPh>
    <rPh sb="4" eb="7">
      <t>ムセンマイ</t>
    </rPh>
    <phoneticPr fontId="1"/>
  </si>
  <si>
    <t>総計(kg)</t>
    <rPh sb="0" eb="1">
      <t>ソウ</t>
    </rPh>
    <rPh sb="1" eb="2">
      <t>ケイ</t>
    </rPh>
    <phoneticPr fontId="1"/>
  </si>
  <si>
    <t>米飯給食
予定日数
（月平均）</t>
    <rPh sb="0" eb="2">
      <t>ベイハン</t>
    </rPh>
    <rPh sb="2" eb="4">
      <t>キュウショク</t>
    </rPh>
    <rPh sb="5" eb="7">
      <t>ヨテイ</t>
    </rPh>
    <rPh sb="7" eb="9">
      <t>ニッスウ</t>
    </rPh>
    <phoneticPr fontId="1"/>
  </si>
  <si>
    <t>月</t>
    <rPh sb="0" eb="1">
      <t>ツキ</t>
    </rPh>
    <phoneticPr fontId="1"/>
  </si>
  <si>
    <t>10月分</t>
    <rPh sb="2" eb="3">
      <t>ガツ</t>
    </rPh>
    <phoneticPr fontId="1"/>
  </si>
  <si>
    <t>11月分</t>
    <rPh sb="2" eb="3">
      <t>ガツ</t>
    </rPh>
    <phoneticPr fontId="1"/>
  </si>
  <si>
    <t>名称</t>
    <rPh sb="0" eb="1">
      <t>ナ</t>
    </rPh>
    <rPh sb="1" eb="2">
      <t>ショウ</t>
    </rPh>
    <phoneticPr fontId="1"/>
  </si>
  <si>
    <t>第　　　　　　号</t>
    <rPh sb="0" eb="1">
      <t>ダイ</t>
    </rPh>
    <rPh sb="7" eb="8">
      <t>ゴウ</t>
    </rPh>
    <phoneticPr fontId="1"/>
  </si>
  <si>
    <t>４月分</t>
    <rPh sb="1" eb="2">
      <t>ガツ</t>
    </rPh>
    <phoneticPr fontId="1"/>
  </si>
  <si>
    <t>５月分</t>
    <rPh sb="1" eb="2">
      <t>ガツ</t>
    </rPh>
    <phoneticPr fontId="1"/>
  </si>
  <si>
    <t>６月分</t>
    <rPh sb="1" eb="2">
      <t>ガツ</t>
    </rPh>
    <phoneticPr fontId="1"/>
  </si>
  <si>
    <t>７月分</t>
    <rPh sb="1" eb="2">
      <t>ガツ</t>
    </rPh>
    <phoneticPr fontId="1"/>
  </si>
  <si>
    <t>８月分</t>
    <rPh sb="1" eb="2">
      <t>ガツ</t>
    </rPh>
    <phoneticPr fontId="1"/>
  </si>
  <si>
    <t>９月分</t>
    <rPh sb="1" eb="2">
      <t>ガツ</t>
    </rPh>
    <phoneticPr fontId="1"/>
  </si>
  <si>
    <t>給食予定人員(１回平均)</t>
    <rPh sb="0" eb="2">
      <t>キュウショク</t>
    </rPh>
    <rPh sb="2" eb="4">
      <t>ヨテイ</t>
    </rPh>
    <rPh sb="4" eb="6">
      <t>ジンイン</t>
    </rPh>
    <rPh sb="8" eb="9">
      <t>カイ</t>
    </rPh>
    <rPh sb="9" eb="11">
      <t>ヘイキン</t>
    </rPh>
    <phoneticPr fontId="1"/>
  </si>
  <si>
    <t>１食当たりの給食量(g)</t>
    <rPh sb="1" eb="2">
      <t>ショク</t>
    </rPh>
    <rPh sb="2" eb="3">
      <t>ア</t>
    </rPh>
    <rPh sb="6" eb="8">
      <t>キュウショク</t>
    </rPh>
    <rPh sb="8" eb="9">
      <t>リョウ</t>
    </rPh>
    <phoneticPr fontId="1"/>
  </si>
  <si>
    <t>３月末在庫数量(kg)</t>
    <rPh sb="1" eb="3">
      <t>ガツマツ</t>
    </rPh>
    <rPh sb="3" eb="5">
      <t>ザイコ</t>
    </rPh>
    <phoneticPr fontId="1"/>
  </si>
  <si>
    <t>４～７月計</t>
    <phoneticPr fontId="1"/>
  </si>
  <si>
    <t>８～11月計</t>
    <phoneticPr fontId="1"/>
  </si>
  <si>
    <t>兵庫県学校給食・食育支援センター所長　様</t>
    <rPh sb="0" eb="16">
      <t>ヒョウゴケン</t>
    </rPh>
    <rPh sb="16" eb="18">
      <t>ショチョウ</t>
    </rPh>
    <rPh sb="19" eb="20">
      <t>サマ</t>
    </rPh>
    <phoneticPr fontId="1"/>
  </si>
  <si>
    <t>歩留率</t>
    <rPh sb="0" eb="2">
      <t>ブド</t>
    </rPh>
    <rPh sb="2" eb="3">
      <t>リツ</t>
    </rPh>
    <phoneticPr fontId="1"/>
  </si>
  <si>
    <t>区分</t>
    <rPh sb="0" eb="2">
      <t>クブン</t>
    </rPh>
    <phoneticPr fontId="1"/>
  </si>
  <si>
    <t>有洗米</t>
    <rPh sb="0" eb="3">
      <t>ユウセンマイ</t>
    </rPh>
    <phoneticPr fontId="1"/>
  </si>
  <si>
    <t>無洗米</t>
    <rPh sb="0" eb="3">
      <t>ムセンマイ</t>
    </rPh>
    <phoneticPr fontId="1"/>
  </si>
  <si>
    <t>調整数量(kg)</t>
    <rPh sb="0" eb="2">
      <t>チョウセイ</t>
    </rPh>
    <rPh sb="2" eb="4">
      <t>スウリョウ</t>
    </rPh>
    <phoneticPr fontId="1"/>
  </si>
  <si>
    <t>※欠食等を考慮した調整が必要な場合は入力してください。</t>
    <phoneticPr fontId="1"/>
  </si>
  <si>
    <t>※給食センターまたは学校で在庫が見込まれる場合は入力してください。</t>
    <rPh sb="1" eb="3">
      <t>キュウショク</t>
    </rPh>
    <rPh sb="10" eb="12">
      <t>ガッコウ</t>
    </rPh>
    <rPh sb="13" eb="15">
      <t>ザイコ</t>
    </rPh>
    <rPh sb="16" eb="18">
      <t>ミコ</t>
    </rPh>
    <rPh sb="21" eb="23">
      <t>バアイ</t>
    </rPh>
    <rPh sb="24" eb="26">
      <t>ニュウリョク</t>
    </rPh>
    <phoneticPr fontId="1"/>
  </si>
  <si>
    <t>有洗米</t>
  </si>
  <si>
    <t>地元産希望</t>
  </si>
  <si>
    <t>キヌヒカリ</t>
    <phoneticPr fontId="1"/>
  </si>
  <si>
    <t>ヒノヒカリ</t>
    <phoneticPr fontId="1"/>
  </si>
  <si>
    <t>○△□市学校給食センター</t>
    <phoneticPr fontId="1"/>
  </si>
  <si>
    <t>所長　○○○○○</t>
    <phoneticPr fontId="1"/>
  </si>
  <si>
    <t>令和５年度第１、第２/三半期（令和５年４月～11月）の学校給食用精米の使用見込数量は下記のとおりです。</t>
    <rPh sb="0" eb="1">
      <t>レイ</t>
    </rPh>
    <rPh sb="1" eb="2">
      <t>ワ</t>
    </rPh>
    <rPh sb="3" eb="5">
      <t>ネンド</t>
    </rPh>
    <rPh sb="5" eb="6">
      <t>ダイ</t>
    </rPh>
    <rPh sb="8" eb="9">
      <t>ダイ</t>
    </rPh>
    <rPh sb="11" eb="12">
      <t>３</t>
    </rPh>
    <rPh sb="12" eb="14">
      <t>ハンキ</t>
    </rPh>
    <rPh sb="15" eb="16">
      <t>レイ</t>
    </rPh>
    <rPh sb="16" eb="17">
      <t>ワ</t>
    </rPh>
    <rPh sb="18" eb="19">
      <t>ネン</t>
    </rPh>
    <rPh sb="20" eb="21">
      <t>ツキ</t>
    </rPh>
    <rPh sb="24" eb="25">
      <t>ツキ</t>
    </rPh>
    <phoneticPr fontId="1"/>
  </si>
  <si>
    <t>●【令和５年度第２/三半期（令和５年８月～令和５年11月）】</t>
    <rPh sb="2" eb="3">
      <t>レイ</t>
    </rPh>
    <rPh sb="3" eb="4">
      <t>ワ</t>
    </rPh>
    <rPh sb="5" eb="6">
      <t>ネン</t>
    </rPh>
    <rPh sb="6" eb="7">
      <t>タビ</t>
    </rPh>
    <rPh sb="7" eb="8">
      <t>ダイ</t>
    </rPh>
    <rPh sb="10" eb="11">
      <t>３</t>
    </rPh>
    <rPh sb="11" eb="13">
      <t>ハンキ</t>
    </rPh>
    <rPh sb="14" eb="15">
      <t>レイ</t>
    </rPh>
    <rPh sb="15" eb="16">
      <t>ワ</t>
    </rPh>
    <rPh sb="17" eb="18">
      <t>ネン</t>
    </rPh>
    <rPh sb="19" eb="20">
      <t>ガツ</t>
    </rPh>
    <rPh sb="21" eb="22">
      <t>レイ</t>
    </rPh>
    <rPh sb="22" eb="23">
      <t>ワ</t>
    </rPh>
    <rPh sb="24" eb="25">
      <t>ネン</t>
    </rPh>
    <rPh sb="27" eb="28">
      <t>ガツ</t>
    </rPh>
    <phoneticPr fontId="1"/>
  </si>
  <si>
    <t>（別紙様式２）</t>
    <rPh sb="1" eb="5">
      <t>ベッシヨウシキ</t>
    </rPh>
    <phoneticPr fontId="1"/>
  </si>
  <si>
    <t>工場名</t>
    <rPh sb="0" eb="3">
      <t>コウジョウメイ</t>
    </rPh>
    <phoneticPr fontId="1"/>
  </si>
  <si>
    <t>学校給食用精米使用量申請書</t>
    <rPh sb="0" eb="1">
      <t>ガク</t>
    </rPh>
    <rPh sb="1" eb="2">
      <t>コウ</t>
    </rPh>
    <rPh sb="2" eb="3">
      <t>キュウ</t>
    </rPh>
    <rPh sb="3" eb="4">
      <t>ショク</t>
    </rPh>
    <rPh sb="4" eb="5">
      <t>ヨウ</t>
    </rPh>
    <rPh sb="5" eb="6">
      <t>セイ</t>
    </rPh>
    <rPh sb="6" eb="7">
      <t>ベイ</t>
    </rPh>
    <rPh sb="7" eb="8">
      <t>ツカ</t>
    </rPh>
    <rPh sb="8" eb="9">
      <t>ヨウ</t>
    </rPh>
    <rPh sb="9" eb="10">
      <t>リョウ</t>
    </rPh>
    <rPh sb="10" eb="12">
      <t>シンセイ</t>
    </rPh>
    <rPh sb="12" eb="13">
      <t>ショ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</si>
  <si>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</si>
  <si>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●【　　　年度第１/三半期（　　　年４月～　　　年７月）】</t>
    <rPh sb="5" eb="6">
      <t>ネン</t>
    </rPh>
    <rPh sb="6" eb="7">
      <t>タビ</t>
    </rPh>
    <rPh sb="7" eb="8">
      <t>ダイ</t>
    </rPh>
    <rPh sb="10" eb="11">
      <t>３</t>
    </rPh>
    <rPh sb="11" eb="13">
      <t>ハンキ</t>
    </rPh>
    <rPh sb="17" eb="18">
      <t>ネン</t>
    </rPh>
    <rPh sb="19" eb="20">
      <t>ガツ</t>
    </rPh>
    <rPh sb="24" eb="25">
      <t>ネン</t>
    </rPh>
    <rPh sb="26" eb="27">
      <t>ガツ</t>
    </rPh>
    <phoneticPr fontId="1"/>
  </si>
  <si>
    <t>●【　　　年度第２/三半期（　　　年８月～　　　年11月）】</t>
    <rPh sb="5" eb="6">
      <t>ネン</t>
    </rPh>
    <rPh sb="6" eb="7">
      <t>タビ</t>
    </rPh>
    <rPh sb="7" eb="8">
      <t>ダイ</t>
    </rPh>
    <rPh sb="10" eb="11">
      <t>３</t>
    </rPh>
    <rPh sb="11" eb="13">
      <t>ハンキ</t>
    </rPh>
    <rPh sb="17" eb="18">
      <t>ネン</t>
    </rPh>
    <rPh sb="19" eb="20">
      <t>ガツ</t>
    </rPh>
    <rPh sb="24" eb="25">
      <t>ネン</t>
    </rPh>
    <rPh sb="27" eb="28">
      <t>ガツ</t>
    </rPh>
    <phoneticPr fontId="1"/>
  </si>
  <si>
    <t>　　　年度第１、第２/三半期（　　　年４月～11月）の学校給食用精米の使用見込数量は下記のとおりです。</t>
    <rPh sb="3" eb="5">
      <t>ネンド</t>
    </rPh>
    <rPh sb="5" eb="6">
      <t>ダイ</t>
    </rPh>
    <rPh sb="8" eb="9">
      <t>ダイ</t>
    </rPh>
    <rPh sb="11" eb="12">
      <t>３</t>
    </rPh>
    <rPh sb="12" eb="14">
      <t>ハンキ</t>
    </rPh>
    <rPh sb="18" eb="19">
      <t>ネン</t>
    </rPh>
    <rPh sb="20" eb="21">
      <t>ツキ</t>
    </rPh>
    <rPh sb="24" eb="25">
      <t>ツキ</t>
    </rPh>
    <phoneticPr fontId="1"/>
  </si>
  <si>
    <t>●【令和５年度第１/三半期（令和５年４月～令和５年７月）】</t>
    <rPh sb="2" eb="3">
      <t>レイ</t>
    </rPh>
    <rPh sb="3" eb="4">
      <t>ワ</t>
    </rPh>
    <rPh sb="5" eb="6">
      <t>ネン</t>
    </rPh>
    <rPh sb="6" eb="7">
      <t>タビ</t>
    </rPh>
    <rPh sb="7" eb="8">
      <t>ダイ</t>
    </rPh>
    <rPh sb="10" eb="11">
      <t>３</t>
    </rPh>
    <rPh sb="11" eb="13">
      <t>ハンキ</t>
    </rPh>
    <rPh sb="14" eb="15">
      <t>レイ</t>
    </rPh>
    <rPh sb="15" eb="16">
      <t>ワ</t>
    </rPh>
    <rPh sb="17" eb="18">
      <t>ネン</t>
    </rPh>
    <rPh sb="19" eb="20">
      <t>ガツ</t>
    </rPh>
    <rPh sb="21" eb="22">
      <t>レイ</t>
    </rPh>
    <rPh sb="22" eb="23">
      <t>ワ</t>
    </rPh>
    <rPh sb="24" eb="25">
      <t>ネン</t>
    </rPh>
    <rPh sb="26" eb="27">
      <t>ガツ</t>
    </rPh>
    <phoneticPr fontId="1"/>
  </si>
  <si>
    <t>現在使用している品種及び配合率を記入</t>
    <rPh sb="0" eb="2">
      <t>ゲンザイ</t>
    </rPh>
    <rPh sb="2" eb="4">
      <t>シヨウ</t>
    </rPh>
    <rPh sb="10" eb="11">
      <t>オヨ</t>
    </rPh>
    <rPh sb="12" eb="14">
      <t>ハイゴウ</t>
    </rPh>
    <rPh sb="14" eb="15">
      <t>リツ</t>
    </rPh>
    <rPh sb="16" eb="18">
      <t>キニュウ</t>
    </rPh>
    <phoneticPr fontId="1"/>
  </si>
  <si>
    <t>品種の産地</t>
    <rPh sb="3" eb="5">
      <t>サンチ</t>
    </rPh>
    <phoneticPr fontId="1"/>
  </si>
  <si>
    <t>品種</t>
    <phoneticPr fontId="1"/>
  </si>
  <si>
    <t>　　前回提出した精米使用量申請書から変更ありません。</t>
    <rPh sb="2" eb="4">
      <t>ゼンカイ</t>
    </rPh>
    <rPh sb="4" eb="6">
      <t>テイシュツ</t>
    </rPh>
    <rPh sb="8" eb="16">
      <t>セイマイシヨウリョウシンセイショ</t>
    </rPh>
    <rPh sb="18" eb="20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</si>
</sst>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#,##0_ ;&quot;▲ &quot;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left" vertical="center" indent="1" shrinkToFit="1"/>
    </xf>
    <xf numFmtId="0" fontId="6" fillId="0" borderId="1" xfId="0" applyFont="1" applyBorder="1">
      <alignment vertical="center"/>
    </xf>
    <xf numFmtId="0" fontId="3" fillId="0" borderId="0" xfId="0" applyFont="1" applyAlignment="1">
      <alignment horizontal="left" vertical="center" indent="1" shrinkToFit="1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4" fillId="0" borderId="0" xfId="0" applyFont="1">
      <alignment vertical="center"/>
    </xf>
    <xf numFmtId="177" fontId="3" fillId="0" borderId="8" xfId="0" applyNumberFormat="1" applyFont="1" applyBorder="1">
      <alignment vertical="center"/>
    </xf>
    <xf numFmtId="0" fontId="6" fillId="0" borderId="3" xfId="0" applyFont="1" applyBorder="1" applyAlignment="1">
      <alignment horizontal="left" vertical="center" indent="1" shrinkToFit="1"/>
    </xf>
    <xf numFmtId="177" fontId="3" fillId="0" borderId="2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9" fontId="2" fillId="0" borderId="5" xfId="0" applyNumberFormat="1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176" fontId="2" fillId="0" borderId="0" xfId="0" applyNumberFormat="1" applyFo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Protection="1">
      <alignment vertical="center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178" fontId="3" fillId="2" borderId="1" xfId="0" applyNumberFormat="1" applyFont="1" applyFill="1" applyBorder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indent="1" shrinkToFit="1"/>
    </xf>
    <xf numFmtId="0" fontId="5" fillId="2" borderId="0" xfId="0" applyFont="1" applyFill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6" fillId="0" borderId="1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7" fontId="3" fillId="2" borderId="3" xfId="0" applyNumberFormat="1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114300</xdr:rowOff>
        </xdr:from>
        <xdr:to>
          <xdr:col>0</xdr:col>
          <xdr:colOff>361950</xdr:colOff>
          <xdr:row>11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76200</xdr:rowOff>
    </xdr:from>
    <xdr:to>
      <xdr:col>3</xdr:col>
      <xdr:colOff>23132</xdr:colOff>
      <xdr:row>2</xdr:row>
      <xdr:rowOff>142875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028950" y="76200"/>
          <a:ext cx="1128032" cy="371475"/>
        </a:xfrm>
        <a:prstGeom prst="rect">
          <a:avLst/>
        </a:prstGeom>
        <a:solidFill>
          <a:srgbClr val="FFFFFF"/>
        </a:solidFill>
        <a:ln w="19050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6</xdr:col>
      <xdr:colOff>523874</xdr:colOff>
      <xdr:row>2</xdr:row>
      <xdr:rowOff>28575</xdr:rowOff>
    </xdr:from>
    <xdr:to>
      <xdr:col>8</xdr:col>
      <xdr:colOff>1047749</xdr:colOff>
      <xdr:row>7</xdr:row>
      <xdr:rowOff>38100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00999" y="333375"/>
          <a:ext cx="3057525" cy="8001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第１、第２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三半期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４月～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月）について、前回提出した精米使用量申請書と変更がない場合は☑をいれてください。</a:t>
          </a:r>
        </a:p>
      </xdr:txBody>
    </xdr:sp>
    <xdr:clientData/>
  </xdr:twoCellAnchor>
  <xdr:twoCellAnchor>
    <xdr:from>
      <xdr:col>6</xdr:col>
      <xdr:colOff>523875</xdr:colOff>
      <xdr:row>7</xdr:row>
      <xdr:rowOff>161924</xdr:rowOff>
    </xdr:from>
    <xdr:to>
      <xdr:col>8</xdr:col>
      <xdr:colOff>838201</xdr:colOff>
      <xdr:row>11</xdr:row>
      <xdr:rowOff>142874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001000" y="1257299"/>
          <a:ext cx="2847976" cy="6381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工場数が２工場以上の場合は、</a:t>
          </a:r>
          <a:endParaRPr lang="ja-JP" altLang="ja-JP">
            <a:effectLst/>
          </a:endParaRPr>
        </a:p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シートをコピーして作成してください。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419100</xdr:colOff>
      <xdr:row>14</xdr:row>
      <xdr:rowOff>28575</xdr:rowOff>
    </xdr:from>
    <xdr:to>
      <xdr:col>3</xdr:col>
      <xdr:colOff>123825</xdr:colOff>
      <xdr:row>15</xdr:row>
      <xdr:rowOff>95250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324100" y="2295525"/>
          <a:ext cx="1933575" cy="238125"/>
        </a:xfrm>
        <a:prstGeom prst="wedgeRoundRectCallout">
          <a:avLst>
            <a:gd name="adj1" fmla="val -21322"/>
            <a:gd name="adj2" fmla="val -109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有洗米・無洗米を選択</a:t>
          </a:r>
        </a:p>
      </xdr:txBody>
    </xdr:sp>
    <xdr:clientData/>
  </xdr:twoCellAnchor>
  <xdr:twoCellAnchor>
    <xdr:from>
      <xdr:col>4</xdr:col>
      <xdr:colOff>171449</xdr:colOff>
      <xdr:row>12</xdr:row>
      <xdr:rowOff>28575</xdr:rowOff>
    </xdr:from>
    <xdr:to>
      <xdr:col>6</xdr:col>
      <xdr:colOff>390524</xdr:colOff>
      <xdr:row>13</xdr:row>
      <xdr:rowOff>161925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419724" y="1952625"/>
          <a:ext cx="2447925" cy="3048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rIns="0" rtlCol="0" anchor="ctr"/>
        <a:lstStyle/>
        <a:p>
          <a:pPr algn="ctr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品種及び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配合率を入力（合計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457200</xdr:colOff>
      <xdr:row>3</xdr:row>
      <xdr:rowOff>0</xdr:rowOff>
    </xdr:from>
    <xdr:to>
      <xdr:col>5</xdr:col>
      <xdr:colOff>1057274</xdr:colOff>
      <xdr:row>6</xdr:row>
      <xdr:rowOff>9525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819900" y="457200"/>
          <a:ext cx="600074" cy="4667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</a:t>
          </a:r>
        </a:p>
      </xdr:txBody>
    </xdr:sp>
    <xdr:clientData/>
  </xdr:twoCellAnchor>
  <xdr:twoCellAnchor>
    <xdr:from>
      <xdr:col>1</xdr:col>
      <xdr:colOff>600075</xdr:colOff>
      <xdr:row>16</xdr:row>
      <xdr:rowOff>47625</xdr:rowOff>
    </xdr:from>
    <xdr:to>
      <xdr:col>2</xdr:col>
      <xdr:colOff>923925</xdr:colOff>
      <xdr:row>17</xdr:row>
      <xdr:rowOff>114300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505075" y="2714625"/>
          <a:ext cx="1438275" cy="238125"/>
        </a:xfrm>
        <a:prstGeom prst="wedgeRoundRectCallout">
          <a:avLst>
            <a:gd name="adj1" fmla="val -15797"/>
            <a:gd name="adj2" fmla="val -129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工場名等を記入</a:t>
          </a:r>
        </a:p>
      </xdr:txBody>
    </xdr:sp>
    <xdr:clientData/>
  </xdr:twoCellAnchor>
  <xdr:twoCellAnchor>
    <xdr:from>
      <xdr:col>3</xdr:col>
      <xdr:colOff>609600</xdr:colOff>
      <xdr:row>32</xdr:row>
      <xdr:rowOff>190500</xdr:rowOff>
    </xdr:from>
    <xdr:to>
      <xdr:col>6</xdr:col>
      <xdr:colOff>247650</xdr:colOff>
      <xdr:row>34</xdr:row>
      <xdr:rowOff>19050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743450" y="6572250"/>
          <a:ext cx="2981325" cy="219075"/>
        </a:xfrm>
        <a:prstGeom prst="wedgeRoundRectCallout">
          <a:avLst>
            <a:gd name="adj1" fmla="val -21781"/>
            <a:gd name="adj2" fmla="val 1715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学校種別等を入力（必要に応じて変更）</a:t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1019176</xdr:colOff>
      <xdr:row>4</xdr:row>
      <xdr:rowOff>104775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6200" y="114300"/>
          <a:ext cx="2847976" cy="6000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色付けしているセルのみ入力可能です</a:t>
          </a:r>
        </a:p>
      </xdr:txBody>
    </xdr:sp>
    <xdr:clientData/>
  </xdr:twoCellAnchor>
  <xdr:twoCellAnchor>
    <xdr:from>
      <xdr:col>0</xdr:col>
      <xdr:colOff>600075</xdr:colOff>
      <xdr:row>5</xdr:row>
      <xdr:rowOff>123825</xdr:rowOff>
    </xdr:from>
    <xdr:to>
      <xdr:col>1</xdr:col>
      <xdr:colOff>419100</xdr:colOff>
      <xdr:row>7</xdr:row>
      <xdr:rowOff>28575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0075" y="88582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年度、年を記入</a:t>
          </a:r>
        </a:p>
      </xdr:txBody>
    </xdr:sp>
    <xdr:clientData/>
  </xdr:twoCellAnchor>
  <xdr:twoCellAnchor>
    <xdr:from>
      <xdr:col>0</xdr:col>
      <xdr:colOff>161925</xdr:colOff>
      <xdr:row>15</xdr:row>
      <xdr:rowOff>66675</xdr:rowOff>
    </xdr:from>
    <xdr:to>
      <xdr:col>0</xdr:col>
      <xdr:colOff>1885950</xdr:colOff>
      <xdr:row>16</xdr:row>
      <xdr:rowOff>76200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1925" y="250507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年度、年を記入</a:t>
          </a:r>
        </a:p>
      </xdr:txBody>
    </xdr:sp>
    <xdr:clientData/>
  </xdr:twoCellAnchor>
  <xdr:twoCellAnchor>
    <xdr:from>
      <xdr:col>3</xdr:col>
      <xdr:colOff>333375</xdr:colOff>
      <xdr:row>16</xdr:row>
      <xdr:rowOff>123825</xdr:rowOff>
    </xdr:from>
    <xdr:to>
      <xdr:col>6</xdr:col>
      <xdr:colOff>95250</xdr:colOff>
      <xdr:row>18</xdr:row>
      <xdr:rowOff>57150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467225" y="2790825"/>
          <a:ext cx="3105150" cy="276225"/>
        </a:xfrm>
        <a:prstGeom prst="wedgeRoundRectCallout">
          <a:avLst>
            <a:gd name="adj1" fmla="val -21781"/>
            <a:gd name="adj2" fmla="val 1715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学校種別等を入力（必要に応じて変更）</a:t>
          </a:r>
        </a:p>
      </xdr:txBody>
    </xdr:sp>
    <xdr:clientData/>
  </xdr:twoCellAnchor>
  <xdr:twoCellAnchor>
    <xdr:from>
      <xdr:col>1</xdr:col>
      <xdr:colOff>1009650</xdr:colOff>
      <xdr:row>11</xdr:row>
      <xdr:rowOff>152400</xdr:rowOff>
    </xdr:from>
    <xdr:to>
      <xdr:col>3</xdr:col>
      <xdr:colOff>704850</xdr:colOff>
      <xdr:row>13</xdr:row>
      <xdr:rowOff>66675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914650" y="1905000"/>
          <a:ext cx="1924050" cy="257175"/>
        </a:xfrm>
        <a:prstGeom prst="wedgeRoundRectCallout">
          <a:avLst>
            <a:gd name="adj1" fmla="val -55436"/>
            <a:gd name="adj2" fmla="val -401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地元産・県内産を選択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114300</xdr:rowOff>
        </xdr:from>
        <xdr:to>
          <xdr:col>0</xdr:col>
          <xdr:colOff>361950</xdr:colOff>
          <xdr:row>11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504825</xdr:colOff>
      <xdr:row>12</xdr:row>
      <xdr:rowOff>114300</xdr:rowOff>
    </xdr:from>
    <xdr:to>
      <xdr:col>8</xdr:col>
      <xdr:colOff>819151</xdr:colOff>
      <xdr:row>17</xdr:row>
      <xdr:rowOff>95250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981950" y="2038350"/>
          <a:ext cx="2847976" cy="8953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押印は不要ですので、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可能な限り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メールでご提出ください。</a:t>
          </a:r>
        </a:p>
      </xdr:txBody>
    </xdr:sp>
    <xdr:clientData/>
  </xdr:twoCellAnchor>
  <xdr:twoCellAnchor>
    <xdr:from>
      <xdr:col>0</xdr:col>
      <xdr:colOff>47625</xdr:colOff>
      <xdr:row>9</xdr:row>
      <xdr:rowOff>123825</xdr:rowOff>
    </xdr:from>
    <xdr:to>
      <xdr:col>2</xdr:col>
      <xdr:colOff>476250</xdr:colOff>
      <xdr:row>11</xdr:row>
      <xdr:rowOff>57150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7625" y="1552575"/>
          <a:ext cx="3448050" cy="257175"/>
        </a:xfrm>
        <a:prstGeom prst="roundRect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5</xdr:row>
      <xdr:rowOff>95250</xdr:rowOff>
    </xdr:from>
    <xdr:to>
      <xdr:col>6</xdr:col>
      <xdr:colOff>466725</xdr:colOff>
      <xdr:row>9</xdr:row>
      <xdr:rowOff>142875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3495675" y="857250"/>
          <a:ext cx="4448175" cy="7143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0E04-5FE8-4871-A55B-97D15291548C}">
  <sheetPr codeName="Sheet1">
    <pageSetUpPr fitToPage="1"/>
  </sheetPr>
  <dimension ref="A1:K51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5" style="4" customWidth="1"/>
    <col min="2" max="6" width="14.625" style="4" customWidth="1"/>
    <col min="7" max="10" width="16.625" style="4" customWidth="1"/>
    <col min="11" max="11" width="13.625" style="4" customWidth="1"/>
    <col min="12" max="16384" width="9" style="4"/>
  </cols>
  <sheetData>
    <row r="1" spans="1:10" s="1" customFormat="1" ht="12" x14ac:dyDescent="0.15">
      <c r="A1" s="1" t="s">
        <v>53</v>
      </c>
      <c r="F1" s="11" t="s">
        <v>14</v>
      </c>
    </row>
    <row r="2" spans="1:10" s="1" customFormat="1" ht="12" x14ac:dyDescent="0.15">
      <c r="F2" s="30" t="s">
        <v>25</v>
      </c>
    </row>
    <row r="3" spans="1:10" s="1" customFormat="1" ht="12" x14ac:dyDescent="0.15">
      <c r="A3" s="17" t="s">
        <v>37</v>
      </c>
      <c r="F3" s="30" t="s">
        <v>56</v>
      </c>
    </row>
    <row r="4" spans="1:10" s="1" customFormat="1" ht="12" x14ac:dyDescent="0.15">
      <c r="D4" s="11" t="s">
        <v>24</v>
      </c>
      <c r="E4" s="46"/>
      <c r="F4" s="46"/>
      <c r="H4" s="25" t="s">
        <v>39</v>
      </c>
      <c r="I4" s="25" t="s">
        <v>38</v>
      </c>
    </row>
    <row r="5" spans="1:10" s="1" customFormat="1" ht="12" x14ac:dyDescent="0.15">
      <c r="D5" s="11" t="s">
        <v>2</v>
      </c>
      <c r="E5" s="46"/>
      <c r="F5" s="46"/>
      <c r="H5" s="26" t="s">
        <v>40</v>
      </c>
      <c r="I5" s="27">
        <v>0.9</v>
      </c>
    </row>
    <row r="6" spans="1:10" s="1" customFormat="1" ht="12" x14ac:dyDescent="0.15">
      <c r="E6" s="3"/>
      <c r="F6" s="3"/>
      <c r="H6" s="26" t="s">
        <v>41</v>
      </c>
      <c r="I6" s="27">
        <v>0.87</v>
      </c>
    </row>
    <row r="7" spans="1:10" s="1" customFormat="1" ht="14.25" customHeight="1" x14ac:dyDescent="0.15">
      <c r="A7" s="51" t="s">
        <v>55</v>
      </c>
      <c r="B7" s="51"/>
      <c r="C7" s="51"/>
      <c r="D7" s="51"/>
      <c r="E7" s="51"/>
      <c r="F7" s="51"/>
      <c r="G7" s="20"/>
      <c r="H7" s="20"/>
      <c r="I7" s="20"/>
      <c r="J7" s="20"/>
    </row>
    <row r="8" spans="1:10" s="1" customFormat="1" ht="14.25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s="1" customFormat="1" ht="12" x14ac:dyDescent="0.15">
      <c r="A9" s="40" t="s">
        <v>59</v>
      </c>
      <c r="B9" s="41"/>
      <c r="C9" s="41"/>
      <c r="D9" s="41"/>
      <c r="E9" s="41"/>
      <c r="F9" s="41"/>
    </row>
    <row r="10" spans="1:10" s="1" customFormat="1" ht="12" x14ac:dyDescent="0.15"/>
    <row r="11" spans="1:10" x14ac:dyDescent="0.15">
      <c r="A11" s="1" t="s">
        <v>64</v>
      </c>
      <c r="D11" s="1" t="s">
        <v>61</v>
      </c>
    </row>
    <row r="12" spans="1:10" x14ac:dyDescent="0.15">
      <c r="D12" s="13"/>
      <c r="E12" s="9" t="s">
        <v>63</v>
      </c>
      <c r="F12" s="9" t="s">
        <v>3</v>
      </c>
    </row>
    <row r="13" spans="1:10" x14ac:dyDescent="0.15">
      <c r="A13" s="12" t="s">
        <v>62</v>
      </c>
      <c r="B13" s="31"/>
      <c r="D13" s="9" t="s">
        <v>4</v>
      </c>
      <c r="E13" s="32"/>
      <c r="F13" s="33"/>
    </row>
    <row r="14" spans="1:10" x14ac:dyDescent="0.15">
      <c r="A14" s="12" t="s">
        <v>18</v>
      </c>
      <c r="B14" s="31"/>
      <c r="D14" s="9" t="s">
        <v>5</v>
      </c>
      <c r="E14" s="32"/>
      <c r="F14" s="33"/>
    </row>
    <row r="15" spans="1:10" x14ac:dyDescent="0.15">
      <c r="D15" s="18"/>
    </row>
    <row r="16" spans="1:10" ht="18" customHeight="1" x14ac:dyDescent="0.15">
      <c r="A16" s="12" t="s">
        <v>54</v>
      </c>
      <c r="B16" s="49"/>
      <c r="C16" s="50"/>
      <c r="D16"/>
      <c r="E16"/>
      <c r="F16"/>
      <c r="G16"/>
      <c r="H16"/>
      <c r="I16"/>
      <c r="J16"/>
    </row>
    <row r="17" spans="1:11" x14ac:dyDescent="0.15">
      <c r="A17" s="38"/>
      <c r="B17"/>
      <c r="C17"/>
      <c r="D17"/>
      <c r="E17"/>
      <c r="F17"/>
      <c r="G17"/>
      <c r="H17"/>
      <c r="I17"/>
      <c r="J17"/>
    </row>
    <row r="18" spans="1:11" x14ac:dyDescent="0.15">
      <c r="A18" s="39" t="s">
        <v>57</v>
      </c>
      <c r="B18" s="42"/>
      <c r="C18" s="42"/>
      <c r="D18"/>
      <c r="E18"/>
      <c r="F18"/>
      <c r="G18"/>
      <c r="H18"/>
      <c r="I18"/>
      <c r="J18"/>
    </row>
    <row r="19" spans="1:11" x14ac:dyDescent="0.15">
      <c r="A19" s="43" t="s">
        <v>1</v>
      </c>
      <c r="B19" s="44" t="s">
        <v>11</v>
      </c>
      <c r="C19" s="45" t="s">
        <v>13</v>
      </c>
      <c r="D19" s="45"/>
      <c r="E19" s="45"/>
      <c r="F19" s="45"/>
      <c r="G19"/>
      <c r="H19"/>
      <c r="I19"/>
      <c r="J19"/>
    </row>
    <row r="20" spans="1:11" ht="18" customHeight="1" x14ac:dyDescent="0.15">
      <c r="A20" s="43"/>
      <c r="B20" s="44"/>
      <c r="C20" s="37" t="s">
        <v>9</v>
      </c>
      <c r="D20" s="37" t="s">
        <v>10</v>
      </c>
      <c r="E20" s="37" t="s">
        <v>7</v>
      </c>
      <c r="F20" s="37" t="s">
        <v>8</v>
      </c>
      <c r="G20" s="28" t="s">
        <v>9</v>
      </c>
      <c r="H20" s="7" t="s">
        <v>10</v>
      </c>
      <c r="I20" s="7" t="s">
        <v>7</v>
      </c>
      <c r="J20" s="7" t="s">
        <v>8</v>
      </c>
      <c r="K20" s="19"/>
    </row>
    <row r="21" spans="1:11" ht="18" customHeight="1" x14ac:dyDescent="0.15">
      <c r="A21" s="12" t="s">
        <v>0</v>
      </c>
      <c r="B21" s="8">
        <f>+SUM(C21:F21)</f>
        <v>0</v>
      </c>
      <c r="C21" s="34"/>
      <c r="D21" s="34"/>
      <c r="E21" s="34"/>
      <c r="F21" s="34"/>
      <c r="G21" s="21"/>
      <c r="H21" s="21"/>
      <c r="I21" s="21"/>
      <c r="J21" s="21"/>
      <c r="K21" s="19"/>
    </row>
    <row r="22" spans="1:11" ht="18" customHeight="1" x14ac:dyDescent="0.15">
      <c r="A22" s="12" t="s">
        <v>33</v>
      </c>
      <c r="B22" s="15" t="s">
        <v>6</v>
      </c>
      <c r="C22" s="34"/>
      <c r="D22" s="34"/>
      <c r="E22" s="34"/>
      <c r="F22" s="34"/>
      <c r="G22" s="21"/>
      <c r="H22" s="21"/>
      <c r="I22" s="21"/>
      <c r="J22" s="21"/>
      <c r="K22" s="19"/>
    </row>
    <row r="23" spans="1:11" ht="18" customHeight="1" x14ac:dyDescent="0.15">
      <c r="A23" s="12" t="s">
        <v>32</v>
      </c>
      <c r="B23" s="8">
        <f>+SUM(C23:F23)</f>
        <v>0</v>
      </c>
      <c r="C23" s="34"/>
      <c r="D23" s="34"/>
      <c r="E23" s="34"/>
      <c r="F23" s="34"/>
      <c r="G23" s="21"/>
      <c r="H23" s="21"/>
      <c r="I23" s="21"/>
      <c r="J23" s="21"/>
      <c r="K23" s="19"/>
    </row>
    <row r="24" spans="1:11" ht="40.5" x14ac:dyDescent="0.15">
      <c r="A24" s="7" t="s">
        <v>21</v>
      </c>
      <c r="B24" s="9" t="s">
        <v>12</v>
      </c>
      <c r="C24" s="10" t="s">
        <v>20</v>
      </c>
      <c r="D24" s="10" t="s">
        <v>20</v>
      </c>
      <c r="E24" s="10" t="s">
        <v>20</v>
      </c>
      <c r="F24" s="10" t="s">
        <v>20</v>
      </c>
      <c r="G24" s="9" t="s">
        <v>12</v>
      </c>
      <c r="H24" s="9" t="s">
        <v>12</v>
      </c>
      <c r="I24" s="9" t="s">
        <v>12</v>
      </c>
      <c r="J24" s="9" t="s">
        <v>12</v>
      </c>
    </row>
    <row r="25" spans="1:11" ht="18" customHeight="1" x14ac:dyDescent="0.15">
      <c r="A25" s="12" t="s">
        <v>26</v>
      </c>
      <c r="B25" s="8">
        <f>+SUM(G25:J25)</f>
        <v>0</v>
      </c>
      <c r="C25" s="34"/>
      <c r="D25" s="34"/>
      <c r="E25" s="34"/>
      <c r="F25" s="34"/>
      <c r="G25" s="8">
        <f t="shared" ref="G25:J28" si="0">+ROUNDDOWN(C$22*C$23*C25/1000,0)</f>
        <v>0</v>
      </c>
      <c r="H25" s="8">
        <f t="shared" si="0"/>
        <v>0</v>
      </c>
      <c r="I25" s="8">
        <f t="shared" si="0"/>
        <v>0</v>
      </c>
      <c r="J25" s="8">
        <f t="shared" si="0"/>
        <v>0</v>
      </c>
    </row>
    <row r="26" spans="1:11" ht="18" customHeight="1" x14ac:dyDescent="0.15">
      <c r="A26" s="12" t="s">
        <v>27</v>
      </c>
      <c r="B26" s="8">
        <f t="shared" ref="B26:B28" si="1">+SUM(G26:J26)</f>
        <v>0</v>
      </c>
      <c r="C26" s="34"/>
      <c r="D26" s="34"/>
      <c r="E26" s="34"/>
      <c r="F26" s="34"/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</row>
    <row r="27" spans="1:11" ht="18" customHeight="1" x14ac:dyDescent="0.15">
      <c r="A27" s="12" t="s">
        <v>28</v>
      </c>
      <c r="B27" s="8">
        <f t="shared" si="1"/>
        <v>0</v>
      </c>
      <c r="C27" s="34"/>
      <c r="D27" s="34"/>
      <c r="E27" s="34"/>
      <c r="F27" s="34"/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</row>
    <row r="28" spans="1:11" ht="18" customHeight="1" x14ac:dyDescent="0.15">
      <c r="A28" s="12" t="s">
        <v>29</v>
      </c>
      <c r="B28" s="8">
        <f t="shared" si="1"/>
        <v>0</v>
      </c>
      <c r="C28" s="34"/>
      <c r="D28" s="34"/>
      <c r="E28" s="34"/>
      <c r="F28" s="34"/>
      <c r="G28" s="8">
        <f t="shared" si="0"/>
        <v>0</v>
      </c>
      <c r="H28" s="8">
        <f t="shared" si="0"/>
        <v>0</v>
      </c>
      <c r="I28" s="8">
        <f t="shared" si="0"/>
        <v>0</v>
      </c>
      <c r="J28" s="8">
        <f t="shared" si="0"/>
        <v>0</v>
      </c>
    </row>
    <row r="29" spans="1:11" ht="18" customHeight="1" x14ac:dyDescent="0.15">
      <c r="A29" s="12" t="s">
        <v>35</v>
      </c>
      <c r="B29" s="8">
        <f>+SUBTOTAL(9,B25:B28)</f>
        <v>0</v>
      </c>
      <c r="C29" s="8">
        <f>+SUBTOTAL(9,C25:C28)</f>
        <v>0</v>
      </c>
      <c r="D29" s="8">
        <f t="shared" ref="D29:F29" si="2">+SUBTOTAL(9,D25:D28)</f>
        <v>0</v>
      </c>
      <c r="E29" s="8">
        <f t="shared" si="2"/>
        <v>0</v>
      </c>
      <c r="F29" s="8">
        <f t="shared" si="2"/>
        <v>0</v>
      </c>
      <c r="G29" s="8">
        <f>+SUBTOTAL(9,G25:G28)</f>
        <v>0</v>
      </c>
      <c r="H29" s="8">
        <f>+SUBTOTAL(9,H25:H28)</f>
        <v>0</v>
      </c>
      <c r="I29" s="8">
        <f>+SUBTOTAL(9,I25:I28)</f>
        <v>0</v>
      </c>
      <c r="J29" s="8">
        <f>+SUBTOTAL(9,J25:J28)</f>
        <v>0</v>
      </c>
    </row>
    <row r="30" spans="1:11" ht="18" customHeight="1" x14ac:dyDescent="0.15">
      <c r="A30" s="12" t="s">
        <v>34</v>
      </c>
      <c r="B30" s="35"/>
      <c r="C30" s="47" t="s">
        <v>44</v>
      </c>
      <c r="D30" s="48"/>
      <c r="E30" s="48"/>
      <c r="F30" s="48"/>
      <c r="G30" s="6"/>
      <c r="H30" s="6"/>
      <c r="I30" s="6"/>
      <c r="J30" s="6"/>
    </row>
    <row r="31" spans="1:11" ht="18" customHeight="1" thickBot="1" x14ac:dyDescent="0.2">
      <c r="A31" s="12" t="s">
        <v>17</v>
      </c>
      <c r="B31" s="23">
        <f>+SUM(B29,-B30)</f>
        <v>0</v>
      </c>
      <c r="C31" s="29"/>
      <c r="D31" s="6"/>
      <c r="E31" s="6"/>
      <c r="F31" s="6"/>
      <c r="G31" s="6"/>
      <c r="H31" s="6"/>
      <c r="I31" s="6"/>
      <c r="J31" s="6"/>
    </row>
    <row r="32" spans="1:11" ht="18" customHeight="1" thickBot="1" x14ac:dyDescent="0.2">
      <c r="A32" s="22" t="s">
        <v>16</v>
      </c>
      <c r="B32" s="24">
        <f>ROUNDUP(B31/30/IF(ISERROR(VLOOKUP($B$14,$H$4:$I$6,2,FALSE)),1,VLOOKUP($B$14,$H$4:$I$6,2,FALSE)),0)</f>
        <v>0</v>
      </c>
      <c r="C32" s="6"/>
      <c r="D32" s="6"/>
      <c r="E32" s="6"/>
      <c r="F32" s="6"/>
      <c r="G32" s="6"/>
      <c r="H32" s="6"/>
      <c r="I32" s="6"/>
      <c r="J32" s="6"/>
    </row>
    <row r="33" spans="1:11" ht="17.25" customHeight="1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</row>
    <row r="34" spans="1:11" x14ac:dyDescent="0.15">
      <c r="A34" s="39" t="s">
        <v>58</v>
      </c>
      <c r="B34" s="42"/>
      <c r="C34" s="42"/>
      <c r="D34"/>
      <c r="E34"/>
      <c r="F34"/>
      <c r="G34"/>
      <c r="H34"/>
      <c r="I34"/>
      <c r="J34"/>
    </row>
    <row r="35" spans="1:11" x14ac:dyDescent="0.15">
      <c r="A35" s="43" t="s">
        <v>1</v>
      </c>
      <c r="B35" s="44" t="s">
        <v>11</v>
      </c>
      <c r="C35" s="45" t="s">
        <v>13</v>
      </c>
      <c r="D35" s="45"/>
      <c r="E35" s="45"/>
      <c r="F35" s="45"/>
      <c r="G35"/>
      <c r="H35"/>
      <c r="I35"/>
      <c r="J35"/>
    </row>
    <row r="36" spans="1:11" ht="18" customHeight="1" x14ac:dyDescent="0.15">
      <c r="A36" s="43"/>
      <c r="B36" s="44"/>
      <c r="C36" s="37" t="s">
        <v>9</v>
      </c>
      <c r="D36" s="37" t="s">
        <v>10</v>
      </c>
      <c r="E36" s="37" t="s">
        <v>7</v>
      </c>
      <c r="F36" s="37" t="s">
        <v>8</v>
      </c>
      <c r="G36" s="7" t="s">
        <v>9</v>
      </c>
      <c r="H36" s="7" t="s">
        <v>10</v>
      </c>
      <c r="I36" s="7" t="s">
        <v>7</v>
      </c>
      <c r="J36" s="7" t="s">
        <v>8</v>
      </c>
      <c r="K36" s="19"/>
    </row>
    <row r="37" spans="1:11" ht="18" customHeight="1" x14ac:dyDescent="0.15">
      <c r="A37" s="12" t="s">
        <v>0</v>
      </c>
      <c r="B37" s="8">
        <f>+SUM(C37:F37)</f>
        <v>0</v>
      </c>
      <c r="C37" s="34"/>
      <c r="D37" s="34"/>
      <c r="E37" s="34"/>
      <c r="F37" s="34"/>
      <c r="G37" s="21"/>
      <c r="H37" s="21"/>
      <c r="I37" s="21"/>
      <c r="J37" s="21"/>
      <c r="K37" s="19"/>
    </row>
    <row r="38" spans="1:11" ht="18" customHeight="1" x14ac:dyDescent="0.15">
      <c r="A38" s="12" t="s">
        <v>33</v>
      </c>
      <c r="B38" s="15" t="s">
        <v>6</v>
      </c>
      <c r="C38" s="34"/>
      <c r="D38" s="34"/>
      <c r="E38" s="34"/>
      <c r="F38" s="34"/>
      <c r="G38" s="21"/>
      <c r="H38" s="21"/>
      <c r="I38" s="21"/>
      <c r="J38" s="21"/>
      <c r="K38" s="19"/>
    </row>
    <row r="39" spans="1:11" ht="18" customHeight="1" x14ac:dyDescent="0.15">
      <c r="A39" s="12" t="s">
        <v>32</v>
      </c>
      <c r="B39" s="8">
        <f>+SUM(C39:F39)</f>
        <v>0</v>
      </c>
      <c r="C39" s="34"/>
      <c r="D39" s="34"/>
      <c r="E39" s="34"/>
      <c r="F39" s="34"/>
      <c r="G39" s="21"/>
      <c r="H39" s="21"/>
      <c r="I39" s="21"/>
      <c r="J39" s="21"/>
      <c r="K39" s="19"/>
    </row>
    <row r="40" spans="1:11" ht="40.5" x14ac:dyDescent="0.15">
      <c r="A40" s="7" t="s">
        <v>21</v>
      </c>
      <c r="B40" s="9" t="s">
        <v>12</v>
      </c>
      <c r="C40" s="10" t="s">
        <v>20</v>
      </c>
      <c r="D40" s="10" t="s">
        <v>20</v>
      </c>
      <c r="E40" s="10" t="s">
        <v>20</v>
      </c>
      <c r="F40" s="10" t="s">
        <v>20</v>
      </c>
      <c r="G40" s="9" t="s">
        <v>12</v>
      </c>
      <c r="H40" s="9" t="s">
        <v>12</v>
      </c>
      <c r="I40" s="9" t="s">
        <v>12</v>
      </c>
      <c r="J40" s="9" t="s">
        <v>12</v>
      </c>
    </row>
    <row r="41" spans="1:11" ht="18" customHeight="1" x14ac:dyDescent="0.15">
      <c r="A41" s="12" t="s">
        <v>30</v>
      </c>
      <c r="B41" s="8">
        <f t="shared" ref="B41:B44" si="3">+SUM(G41:J41)</f>
        <v>0</v>
      </c>
      <c r="C41" s="34"/>
      <c r="D41" s="34"/>
      <c r="E41" s="34"/>
      <c r="F41" s="34"/>
      <c r="G41" s="8">
        <f t="shared" ref="G41:G44" si="4">+ROUNDDOWN(C$38*C$39*C41/1000,0)</f>
        <v>0</v>
      </c>
      <c r="H41" s="8">
        <f t="shared" ref="H41:J44" si="5">+ROUNDDOWN(D$38*D$39*D41/1000,0)</f>
        <v>0</v>
      </c>
      <c r="I41" s="8">
        <f t="shared" si="5"/>
        <v>0</v>
      </c>
      <c r="J41" s="8">
        <f t="shared" si="5"/>
        <v>0</v>
      </c>
    </row>
    <row r="42" spans="1:11" ht="18" customHeight="1" x14ac:dyDescent="0.15">
      <c r="A42" s="12" t="s">
        <v>31</v>
      </c>
      <c r="B42" s="8">
        <f t="shared" si="3"/>
        <v>0</v>
      </c>
      <c r="C42" s="34"/>
      <c r="D42" s="34"/>
      <c r="E42" s="34"/>
      <c r="F42" s="34"/>
      <c r="G42" s="8">
        <f t="shared" si="4"/>
        <v>0</v>
      </c>
      <c r="H42" s="8">
        <f t="shared" si="5"/>
        <v>0</v>
      </c>
      <c r="I42" s="8">
        <f t="shared" si="5"/>
        <v>0</v>
      </c>
      <c r="J42" s="8">
        <f t="shared" si="5"/>
        <v>0</v>
      </c>
    </row>
    <row r="43" spans="1:11" ht="18" customHeight="1" x14ac:dyDescent="0.15">
      <c r="A43" s="12" t="s">
        <v>22</v>
      </c>
      <c r="B43" s="8">
        <f t="shared" si="3"/>
        <v>0</v>
      </c>
      <c r="C43" s="34"/>
      <c r="D43" s="34"/>
      <c r="E43" s="34"/>
      <c r="F43" s="34"/>
      <c r="G43" s="8">
        <f t="shared" si="4"/>
        <v>0</v>
      </c>
      <c r="H43" s="8">
        <f t="shared" si="5"/>
        <v>0</v>
      </c>
      <c r="I43" s="8">
        <f t="shared" si="5"/>
        <v>0</v>
      </c>
      <c r="J43" s="8">
        <f t="shared" si="5"/>
        <v>0</v>
      </c>
    </row>
    <row r="44" spans="1:11" ht="18" customHeight="1" x14ac:dyDescent="0.15">
      <c r="A44" s="12" t="s">
        <v>23</v>
      </c>
      <c r="B44" s="8">
        <f t="shared" si="3"/>
        <v>0</v>
      </c>
      <c r="C44" s="34"/>
      <c r="D44" s="34"/>
      <c r="E44" s="34"/>
      <c r="F44" s="34"/>
      <c r="G44" s="8">
        <f t="shared" si="4"/>
        <v>0</v>
      </c>
      <c r="H44" s="8">
        <f t="shared" si="5"/>
        <v>0</v>
      </c>
      <c r="I44" s="8">
        <f t="shared" si="5"/>
        <v>0</v>
      </c>
      <c r="J44" s="8">
        <f t="shared" si="5"/>
        <v>0</v>
      </c>
    </row>
    <row r="45" spans="1:11" ht="18" customHeight="1" x14ac:dyDescent="0.15">
      <c r="A45" s="12" t="s">
        <v>36</v>
      </c>
      <c r="B45" s="23">
        <f t="shared" ref="B45:J45" si="6">+SUBTOTAL(9,B41:B44)</f>
        <v>0</v>
      </c>
      <c r="C45" s="8">
        <f t="shared" si="6"/>
        <v>0</v>
      </c>
      <c r="D45" s="8">
        <f t="shared" si="6"/>
        <v>0</v>
      </c>
      <c r="E45" s="8">
        <f t="shared" si="6"/>
        <v>0</v>
      </c>
      <c r="F45" s="8">
        <f t="shared" si="6"/>
        <v>0</v>
      </c>
      <c r="G45" s="8">
        <f t="shared" si="6"/>
        <v>0</v>
      </c>
      <c r="H45" s="8">
        <f t="shared" si="6"/>
        <v>0</v>
      </c>
      <c r="I45" s="8">
        <f t="shared" si="6"/>
        <v>0</v>
      </c>
      <c r="J45" s="8">
        <f t="shared" si="6"/>
        <v>0</v>
      </c>
    </row>
    <row r="46" spans="1:11" ht="18" customHeight="1" x14ac:dyDescent="0.15">
      <c r="A46" s="12" t="s">
        <v>42</v>
      </c>
      <c r="B46" s="35"/>
      <c r="C46" s="29" t="s">
        <v>43</v>
      </c>
      <c r="D46" s="6"/>
      <c r="E46" s="6"/>
      <c r="F46" s="6"/>
      <c r="G46" s="6"/>
      <c r="H46" s="6"/>
      <c r="I46" s="6"/>
      <c r="J46" s="6"/>
    </row>
    <row r="47" spans="1:11" ht="18" customHeight="1" thickBot="1" x14ac:dyDescent="0.2">
      <c r="A47" s="12" t="s">
        <v>17</v>
      </c>
      <c r="B47" s="23">
        <f>+SUM(B45,-B46)</f>
        <v>0</v>
      </c>
      <c r="C47" s="6"/>
      <c r="D47" s="6"/>
      <c r="E47" s="6"/>
      <c r="F47" s="6"/>
      <c r="G47" s="6"/>
      <c r="H47" s="6"/>
      <c r="I47" s="6"/>
      <c r="J47" s="6"/>
    </row>
    <row r="48" spans="1:11" ht="18" customHeight="1" thickBot="1" x14ac:dyDescent="0.2">
      <c r="A48" s="22" t="s">
        <v>16</v>
      </c>
      <c r="B48" s="24">
        <f>ROUNDUP(B47/30/IF(ISERROR(VLOOKUP($B$14,$H$4:$I$6,2,FALSE)),1,VLOOKUP($B$14,$H$4:$I$6,2,FALSE)),0)</f>
        <v>0</v>
      </c>
      <c r="C48" s="6"/>
      <c r="D48" s="6"/>
      <c r="E48" s="6"/>
      <c r="F48" s="6"/>
      <c r="G48" s="6"/>
      <c r="H48" s="6"/>
      <c r="I48" s="6"/>
      <c r="J48" s="6"/>
    </row>
    <row r="49" spans="1:10" ht="18" customHeight="1" x14ac:dyDescent="0.15">
      <c r="A49" s="14"/>
      <c r="B49" s="6"/>
      <c r="C49" s="6"/>
      <c r="D49" s="6"/>
      <c r="E49" s="6"/>
      <c r="F49" s="6"/>
      <c r="G49" s="6"/>
      <c r="H49" s="6"/>
      <c r="I49" s="6"/>
      <c r="J49" s="6"/>
    </row>
    <row r="50" spans="1:10" ht="18" customHeight="1" thickBot="1" x14ac:dyDescent="0.2">
      <c r="A50" s="12" t="s">
        <v>19</v>
      </c>
      <c r="B50" s="23">
        <f>+SUM(B31,B47)</f>
        <v>0</v>
      </c>
      <c r="C50" s="6"/>
      <c r="D50" s="6"/>
      <c r="E50" s="6"/>
      <c r="F50" s="6"/>
      <c r="G50" s="6"/>
      <c r="H50" s="6"/>
      <c r="I50" s="6"/>
      <c r="J50" s="6"/>
    </row>
    <row r="51" spans="1:10" ht="18" customHeight="1" thickBot="1" x14ac:dyDescent="0.2">
      <c r="A51" s="22" t="s">
        <v>16</v>
      </c>
      <c r="B51" s="24">
        <f>+SUM(B32,B48)</f>
        <v>0</v>
      </c>
      <c r="C51" s="6"/>
      <c r="D51" s="6"/>
      <c r="E51" s="6"/>
      <c r="F51" s="6"/>
      <c r="G51" s="6"/>
      <c r="H51" s="6"/>
      <c r="I51" s="6"/>
      <c r="J51" s="6"/>
    </row>
  </sheetData>
  <mergeCells count="11">
    <mergeCell ref="A35:A36"/>
    <mergeCell ref="B35:B36"/>
    <mergeCell ref="C35:F35"/>
    <mergeCell ref="E4:F4"/>
    <mergeCell ref="E5:F5"/>
    <mergeCell ref="C19:F19"/>
    <mergeCell ref="B19:B20"/>
    <mergeCell ref="A19:A20"/>
    <mergeCell ref="C30:F30"/>
    <mergeCell ref="B16:C16"/>
    <mergeCell ref="A7:F7"/>
  </mergeCells>
  <phoneticPr fontId="1"/>
  <dataValidations count="2">
    <dataValidation type="list" allowBlank="1" showInputMessage="1" showErrorMessage="1" sqref="B14" xr:uid="{E18ED7B0-A6B8-4519-99C1-AB5D09E282E5}">
      <formula1>"有洗米,無洗米"</formula1>
    </dataValidation>
    <dataValidation type="list" allowBlank="1" showInputMessage="1" showErrorMessage="1" sqref="B13" xr:uid="{FEC4A5A4-87EE-475B-AA18-BC60AA9CE05B}">
      <formula1>"地元産希望,県内産希望"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9</xdr:row>
                    <xdr:rowOff>114300</xdr:rowOff>
                  </from>
                  <to>
                    <xdr:col>0</xdr:col>
                    <xdr:colOff>361950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C3B18-1628-4B85-99B5-FA5C25074056}">
  <sheetPr codeName="Sheet2">
    <pageSetUpPr fitToPage="1"/>
  </sheetPr>
  <dimension ref="A1:V51"/>
  <sheetViews>
    <sheetView showGridLines="0" view="pageBreakPreview" topLeftCell="A20" zoomScaleNormal="100" zoomScaleSheetLayoutView="100" workbookViewId="0">
      <selection activeCell="C48" sqref="C48"/>
    </sheetView>
  </sheetViews>
  <sheetFormatPr defaultRowHeight="13.5" x14ac:dyDescent="0.15"/>
  <cols>
    <col min="1" max="1" width="25" style="4" customWidth="1"/>
    <col min="2" max="6" width="14.625" style="4" customWidth="1"/>
    <col min="7" max="10" width="16.625" style="4" customWidth="1"/>
    <col min="11" max="11" width="13.625" style="4" customWidth="1"/>
    <col min="12" max="12" width="9" style="4"/>
    <col min="13" max="13" width="10" style="4" bestFit="1" customWidth="1"/>
    <col min="14" max="16384" width="9" style="4"/>
  </cols>
  <sheetData>
    <row r="1" spans="1:22" s="1" customFormat="1" ht="12" x14ac:dyDescent="0.15">
      <c r="A1" s="1" t="s">
        <v>53</v>
      </c>
      <c r="F1" s="11" t="s">
        <v>14</v>
      </c>
    </row>
    <row r="2" spans="1:22" s="1" customFormat="1" ht="12" x14ac:dyDescent="0.15">
      <c r="F2" s="30" t="s">
        <v>25</v>
      </c>
    </row>
    <row r="3" spans="1:22" s="1" customFormat="1" ht="12" x14ac:dyDescent="0.15">
      <c r="A3" s="17" t="s">
        <v>37</v>
      </c>
      <c r="F3" s="30" t="s">
        <v>15</v>
      </c>
      <c r="U3" s="2"/>
      <c r="V3" s="2"/>
    </row>
    <row r="4" spans="1:22" s="1" customFormat="1" ht="12" x14ac:dyDescent="0.15">
      <c r="D4" s="11" t="s">
        <v>24</v>
      </c>
      <c r="E4" s="46" t="s">
        <v>49</v>
      </c>
      <c r="F4" s="46"/>
      <c r="H4" s="25" t="s">
        <v>39</v>
      </c>
      <c r="I4" s="25" t="s">
        <v>38</v>
      </c>
    </row>
    <row r="5" spans="1:22" s="1" customFormat="1" ht="12" x14ac:dyDescent="0.15">
      <c r="D5" s="11" t="s">
        <v>2</v>
      </c>
      <c r="E5" s="46" t="s">
        <v>50</v>
      </c>
      <c r="F5" s="46"/>
      <c r="H5" s="26" t="s">
        <v>40</v>
      </c>
      <c r="I5" s="27">
        <v>0.9</v>
      </c>
      <c r="P5" s="3"/>
      <c r="Q5" s="2"/>
      <c r="R5" s="2"/>
      <c r="S5" s="2"/>
      <c r="T5" s="2"/>
      <c r="U5" s="2"/>
    </row>
    <row r="6" spans="1:22" s="1" customFormat="1" ht="12" x14ac:dyDescent="0.15">
      <c r="E6" s="3"/>
      <c r="F6" s="3"/>
      <c r="H6" s="26" t="s">
        <v>41</v>
      </c>
      <c r="I6" s="27">
        <v>0.87</v>
      </c>
      <c r="P6" s="3"/>
      <c r="Q6" s="2"/>
      <c r="R6" s="2"/>
      <c r="S6" s="2"/>
      <c r="T6" s="2"/>
      <c r="U6" s="2"/>
    </row>
    <row r="7" spans="1:22" s="1" customFormat="1" ht="14.25" customHeight="1" x14ac:dyDescent="0.15">
      <c r="A7" s="51" t="s">
        <v>55</v>
      </c>
      <c r="B7" s="51"/>
      <c r="C7" s="51"/>
      <c r="D7" s="51"/>
      <c r="E7" s="51"/>
      <c r="F7" s="51"/>
      <c r="G7" s="20"/>
      <c r="H7" s="20"/>
      <c r="I7" s="20"/>
      <c r="J7" s="20"/>
      <c r="P7" s="3"/>
      <c r="Q7" s="2"/>
      <c r="R7" s="2"/>
      <c r="S7" s="2"/>
      <c r="T7" s="2"/>
      <c r="U7" s="2"/>
    </row>
    <row r="8" spans="1:22" s="1" customFormat="1" ht="14.25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P8" s="3"/>
      <c r="Q8" s="2"/>
      <c r="R8" s="2"/>
      <c r="S8" s="2"/>
      <c r="T8" s="2"/>
      <c r="U8" s="2"/>
    </row>
    <row r="9" spans="1:22" s="1" customFormat="1" ht="12" x14ac:dyDescent="0.15">
      <c r="A9" s="40" t="s">
        <v>51</v>
      </c>
      <c r="B9" s="41"/>
      <c r="C9" s="41"/>
      <c r="D9" s="41"/>
      <c r="E9" s="41"/>
      <c r="F9" s="41"/>
    </row>
    <row r="10" spans="1:22" s="1" customFormat="1" ht="12" x14ac:dyDescent="0.15"/>
    <row r="11" spans="1:22" x14ac:dyDescent="0.15">
      <c r="A11" s="1" t="s">
        <v>64</v>
      </c>
      <c r="D11" s="1" t="s">
        <v>61</v>
      </c>
    </row>
    <row r="12" spans="1:22" x14ac:dyDescent="0.15">
      <c r="D12" s="13"/>
      <c r="E12" s="9" t="s">
        <v>63</v>
      </c>
      <c r="F12" s="9" t="s">
        <v>3</v>
      </c>
    </row>
    <row r="13" spans="1:22" x14ac:dyDescent="0.15">
      <c r="A13" s="12" t="s">
        <v>62</v>
      </c>
      <c r="B13" s="31" t="s">
        <v>46</v>
      </c>
      <c r="D13" s="9" t="s">
        <v>4</v>
      </c>
      <c r="E13" s="32" t="s">
        <v>47</v>
      </c>
      <c r="F13" s="33">
        <v>50</v>
      </c>
    </row>
    <row r="14" spans="1:22" x14ac:dyDescent="0.15">
      <c r="A14" s="12" t="s">
        <v>18</v>
      </c>
      <c r="B14" s="31" t="s">
        <v>45</v>
      </c>
      <c r="D14" s="9" t="s">
        <v>5</v>
      </c>
      <c r="E14" s="32" t="s">
        <v>48</v>
      </c>
      <c r="F14" s="33">
        <v>50</v>
      </c>
    </row>
    <row r="15" spans="1:22" x14ac:dyDescent="0.15">
      <c r="D15" s="18"/>
    </row>
    <row r="16" spans="1:22" ht="18" customHeight="1" x14ac:dyDescent="0.15">
      <c r="A16" s="12" t="s">
        <v>54</v>
      </c>
      <c r="B16" s="49"/>
      <c r="C16" s="50"/>
      <c r="D16"/>
      <c r="E16"/>
      <c r="F16"/>
      <c r="G16"/>
      <c r="H16"/>
      <c r="I16"/>
      <c r="J16"/>
    </row>
    <row r="17" spans="1:11" x14ac:dyDescent="0.15">
      <c r="A17" s="38"/>
      <c r="B17"/>
      <c r="C17"/>
      <c r="D17"/>
      <c r="E17"/>
      <c r="F17"/>
      <c r="G17"/>
      <c r="H17"/>
      <c r="I17"/>
      <c r="J17"/>
    </row>
    <row r="18" spans="1:11" x14ac:dyDescent="0.15">
      <c r="A18" s="39" t="s">
        <v>60</v>
      </c>
      <c r="B18" s="42"/>
      <c r="C18" s="42"/>
      <c r="D18"/>
      <c r="E18"/>
      <c r="F18"/>
      <c r="G18"/>
      <c r="H18"/>
      <c r="I18"/>
      <c r="J18"/>
    </row>
    <row r="19" spans="1:11" x14ac:dyDescent="0.15">
      <c r="A19" s="43" t="s">
        <v>1</v>
      </c>
      <c r="B19" s="44" t="s">
        <v>11</v>
      </c>
      <c r="C19" s="45" t="s">
        <v>13</v>
      </c>
      <c r="D19" s="45"/>
      <c r="E19" s="45"/>
      <c r="F19" s="45"/>
      <c r="G19"/>
      <c r="H19"/>
      <c r="I19"/>
      <c r="J19"/>
    </row>
    <row r="20" spans="1:11" ht="18" customHeight="1" x14ac:dyDescent="0.15">
      <c r="A20" s="43"/>
      <c r="B20" s="44"/>
      <c r="C20" s="36" t="s">
        <v>9</v>
      </c>
      <c r="D20" s="36" t="s">
        <v>10</v>
      </c>
      <c r="E20" s="36" t="s">
        <v>7</v>
      </c>
      <c r="F20" s="36" t="s">
        <v>8</v>
      </c>
      <c r="G20" s="28" t="s">
        <v>9</v>
      </c>
      <c r="H20" s="7" t="s">
        <v>10</v>
      </c>
      <c r="I20" s="7" t="s">
        <v>7</v>
      </c>
      <c r="J20" s="7" t="s">
        <v>8</v>
      </c>
      <c r="K20" s="19"/>
    </row>
    <row r="21" spans="1:11" ht="18" customHeight="1" x14ac:dyDescent="0.15">
      <c r="A21" s="12" t="s">
        <v>0</v>
      </c>
      <c r="B21" s="8">
        <f>+SUM(C21:F21)</f>
        <v>20</v>
      </c>
      <c r="C21" s="34">
        <v>12</v>
      </c>
      <c r="D21" s="34">
        <v>6</v>
      </c>
      <c r="E21" s="34">
        <v>1</v>
      </c>
      <c r="F21" s="34">
        <v>1</v>
      </c>
      <c r="G21" s="21"/>
      <c r="H21" s="21"/>
      <c r="I21" s="21"/>
      <c r="J21" s="21"/>
      <c r="K21" s="19"/>
    </row>
    <row r="22" spans="1:11" ht="18" customHeight="1" x14ac:dyDescent="0.15">
      <c r="A22" s="12" t="s">
        <v>33</v>
      </c>
      <c r="B22" s="15" t="s">
        <v>6</v>
      </c>
      <c r="C22" s="34">
        <v>80</v>
      </c>
      <c r="D22" s="34">
        <v>100</v>
      </c>
      <c r="E22" s="34">
        <v>80</v>
      </c>
      <c r="F22" s="34">
        <v>100</v>
      </c>
      <c r="G22" s="21"/>
      <c r="H22" s="21"/>
      <c r="I22" s="21"/>
      <c r="J22" s="21"/>
      <c r="K22" s="19"/>
    </row>
    <row r="23" spans="1:11" ht="18" customHeight="1" x14ac:dyDescent="0.15">
      <c r="A23" s="12" t="s">
        <v>32</v>
      </c>
      <c r="B23" s="8">
        <f>+SUM(C23:F23)</f>
        <v>13115</v>
      </c>
      <c r="C23" s="34">
        <v>8650</v>
      </c>
      <c r="D23" s="34">
        <v>4225</v>
      </c>
      <c r="E23" s="34">
        <v>120</v>
      </c>
      <c r="F23" s="34">
        <v>120</v>
      </c>
      <c r="G23" s="21"/>
      <c r="H23" s="21"/>
      <c r="I23" s="21"/>
      <c r="J23" s="21"/>
      <c r="K23" s="19"/>
    </row>
    <row r="24" spans="1:11" ht="40.5" x14ac:dyDescent="0.15">
      <c r="A24" s="7" t="s">
        <v>21</v>
      </c>
      <c r="B24" s="9" t="s">
        <v>12</v>
      </c>
      <c r="C24" s="10" t="s">
        <v>20</v>
      </c>
      <c r="D24" s="10" t="s">
        <v>20</v>
      </c>
      <c r="E24" s="10" t="s">
        <v>20</v>
      </c>
      <c r="F24" s="10" t="s">
        <v>20</v>
      </c>
      <c r="G24" s="9" t="s">
        <v>12</v>
      </c>
      <c r="H24" s="9" t="s">
        <v>12</v>
      </c>
      <c r="I24" s="9" t="s">
        <v>12</v>
      </c>
      <c r="J24" s="9" t="s">
        <v>12</v>
      </c>
    </row>
    <row r="25" spans="1:11" ht="18" customHeight="1" x14ac:dyDescent="0.15">
      <c r="A25" s="12" t="s">
        <v>26</v>
      </c>
      <c r="B25" s="8">
        <f>+SUM(G25:J25)</f>
        <v>10224</v>
      </c>
      <c r="C25" s="34">
        <v>9</v>
      </c>
      <c r="D25" s="34">
        <v>9</v>
      </c>
      <c r="E25" s="34">
        <v>9</v>
      </c>
      <c r="F25" s="34">
        <v>9</v>
      </c>
      <c r="G25" s="8">
        <f t="shared" ref="G25:J28" si="0">+ROUNDDOWN(C$22*C$23*C25/1000,0)</f>
        <v>6228</v>
      </c>
      <c r="H25" s="8">
        <f t="shared" si="0"/>
        <v>3802</v>
      </c>
      <c r="I25" s="8">
        <f t="shared" si="0"/>
        <v>86</v>
      </c>
      <c r="J25" s="8">
        <f t="shared" si="0"/>
        <v>108</v>
      </c>
    </row>
    <row r="26" spans="1:11" ht="18" customHeight="1" x14ac:dyDescent="0.15">
      <c r="A26" s="12" t="s">
        <v>27</v>
      </c>
      <c r="B26" s="8">
        <f t="shared" ref="B26:B28" si="1">+SUM(G26:J26)</f>
        <v>12496</v>
      </c>
      <c r="C26" s="34">
        <v>11</v>
      </c>
      <c r="D26" s="34">
        <v>11</v>
      </c>
      <c r="E26" s="34">
        <v>11</v>
      </c>
      <c r="F26" s="34">
        <v>11</v>
      </c>
      <c r="G26" s="8">
        <f t="shared" si="0"/>
        <v>7612</v>
      </c>
      <c r="H26" s="8">
        <f t="shared" si="0"/>
        <v>4647</v>
      </c>
      <c r="I26" s="8">
        <f t="shared" si="0"/>
        <v>105</v>
      </c>
      <c r="J26" s="8">
        <f t="shared" si="0"/>
        <v>132</v>
      </c>
    </row>
    <row r="27" spans="1:11" ht="18" customHeight="1" x14ac:dyDescent="0.15">
      <c r="A27" s="12" t="s">
        <v>28</v>
      </c>
      <c r="B27" s="8">
        <f t="shared" si="1"/>
        <v>14768</v>
      </c>
      <c r="C27" s="34">
        <v>13</v>
      </c>
      <c r="D27" s="34">
        <v>13</v>
      </c>
      <c r="E27" s="34">
        <v>13</v>
      </c>
      <c r="F27" s="34">
        <v>13</v>
      </c>
      <c r="G27" s="8">
        <f t="shared" si="0"/>
        <v>8996</v>
      </c>
      <c r="H27" s="8">
        <f t="shared" si="0"/>
        <v>5492</v>
      </c>
      <c r="I27" s="8">
        <f t="shared" si="0"/>
        <v>124</v>
      </c>
      <c r="J27" s="8">
        <f t="shared" si="0"/>
        <v>156</v>
      </c>
    </row>
    <row r="28" spans="1:11" ht="18" customHeight="1" x14ac:dyDescent="0.15">
      <c r="A28" s="12" t="s">
        <v>29</v>
      </c>
      <c r="B28" s="8">
        <f t="shared" si="1"/>
        <v>9088</v>
      </c>
      <c r="C28" s="34">
        <v>8</v>
      </c>
      <c r="D28" s="34">
        <v>8</v>
      </c>
      <c r="E28" s="34">
        <v>8</v>
      </c>
      <c r="F28" s="34">
        <v>8</v>
      </c>
      <c r="G28" s="8">
        <f t="shared" si="0"/>
        <v>5536</v>
      </c>
      <c r="H28" s="8">
        <f t="shared" si="0"/>
        <v>3380</v>
      </c>
      <c r="I28" s="8">
        <f t="shared" si="0"/>
        <v>76</v>
      </c>
      <c r="J28" s="8">
        <f t="shared" si="0"/>
        <v>96</v>
      </c>
    </row>
    <row r="29" spans="1:11" ht="18" customHeight="1" x14ac:dyDescent="0.15">
      <c r="A29" s="12" t="s">
        <v>35</v>
      </c>
      <c r="B29" s="8">
        <f>+SUBTOTAL(9,B25:B28)</f>
        <v>46576</v>
      </c>
      <c r="C29" s="8">
        <f>+SUBTOTAL(9,C25:C28)</f>
        <v>41</v>
      </c>
      <c r="D29" s="8">
        <f t="shared" ref="D29:F29" si="2">+SUBTOTAL(9,D25:D28)</f>
        <v>41</v>
      </c>
      <c r="E29" s="8">
        <f t="shared" si="2"/>
        <v>41</v>
      </c>
      <c r="F29" s="8">
        <f t="shared" si="2"/>
        <v>41</v>
      </c>
      <c r="G29" s="8">
        <f>+SUBTOTAL(9,G25:G28)</f>
        <v>28372</v>
      </c>
      <c r="H29" s="8">
        <f>+SUBTOTAL(9,H25:H28)</f>
        <v>17321</v>
      </c>
      <c r="I29" s="8">
        <f>+SUBTOTAL(9,I25:I28)</f>
        <v>391</v>
      </c>
      <c r="J29" s="8">
        <f>+SUBTOTAL(9,J25:J28)</f>
        <v>492</v>
      </c>
    </row>
    <row r="30" spans="1:11" ht="18" customHeight="1" x14ac:dyDescent="0.15">
      <c r="A30" s="12" t="s">
        <v>34</v>
      </c>
      <c r="B30" s="35">
        <v>560</v>
      </c>
      <c r="C30" s="47" t="s">
        <v>44</v>
      </c>
      <c r="D30" s="48"/>
      <c r="E30" s="48"/>
      <c r="F30" s="48"/>
      <c r="G30" s="6"/>
      <c r="H30" s="6"/>
      <c r="I30" s="6"/>
      <c r="J30" s="6"/>
    </row>
    <row r="31" spans="1:11" ht="18" customHeight="1" thickBot="1" x14ac:dyDescent="0.2">
      <c r="A31" s="12" t="s">
        <v>17</v>
      </c>
      <c r="B31" s="23">
        <f>+SUM(B29,-B30)</f>
        <v>46016</v>
      </c>
      <c r="C31" s="29"/>
      <c r="D31" s="6"/>
      <c r="E31" s="6"/>
      <c r="F31" s="6"/>
      <c r="G31" s="6"/>
      <c r="H31" s="6"/>
      <c r="I31" s="6"/>
      <c r="J31" s="6"/>
    </row>
    <row r="32" spans="1:11" ht="18" customHeight="1" thickBot="1" x14ac:dyDescent="0.2">
      <c r="A32" s="22" t="s">
        <v>16</v>
      </c>
      <c r="B32" s="24">
        <f>ROUNDUP(B31/30/IF(ISERROR(VLOOKUP($B$14,$H$4:$I$6,2,FALSE)),1,VLOOKUP($B$14,$H$4:$I$6,2,FALSE)),0)</f>
        <v>1705</v>
      </c>
      <c r="C32" s="6"/>
      <c r="D32" s="6"/>
      <c r="E32" s="6"/>
      <c r="F32" s="6"/>
      <c r="G32" s="6"/>
      <c r="H32" s="6"/>
      <c r="I32" s="6"/>
      <c r="J32" s="6"/>
    </row>
    <row r="33" spans="1:11" ht="17.25" customHeight="1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</row>
    <row r="34" spans="1:11" x14ac:dyDescent="0.15">
      <c r="A34" s="39" t="s">
        <v>52</v>
      </c>
      <c r="B34" s="42"/>
      <c r="C34" s="42"/>
      <c r="D34"/>
      <c r="E34"/>
      <c r="F34"/>
      <c r="G34"/>
      <c r="H34"/>
      <c r="I34"/>
      <c r="J34"/>
    </row>
    <row r="35" spans="1:11" x14ac:dyDescent="0.15">
      <c r="A35" s="43" t="s">
        <v>1</v>
      </c>
      <c r="B35" s="44" t="s">
        <v>11</v>
      </c>
      <c r="C35" s="45" t="s">
        <v>13</v>
      </c>
      <c r="D35" s="45"/>
      <c r="E35" s="45"/>
      <c r="F35" s="45"/>
      <c r="G35"/>
      <c r="H35"/>
      <c r="I35"/>
      <c r="J35"/>
    </row>
    <row r="36" spans="1:11" ht="18" customHeight="1" x14ac:dyDescent="0.15">
      <c r="A36" s="43"/>
      <c r="B36" s="44"/>
      <c r="C36" s="36" t="s">
        <v>9</v>
      </c>
      <c r="D36" s="36" t="s">
        <v>10</v>
      </c>
      <c r="E36" s="36" t="s">
        <v>7</v>
      </c>
      <c r="F36" s="36" t="s">
        <v>8</v>
      </c>
      <c r="G36" s="7" t="s">
        <v>9</v>
      </c>
      <c r="H36" s="7" t="s">
        <v>10</v>
      </c>
      <c r="I36" s="7" t="s">
        <v>7</v>
      </c>
      <c r="J36" s="7" t="s">
        <v>8</v>
      </c>
      <c r="K36" s="19"/>
    </row>
    <row r="37" spans="1:11" ht="18" customHeight="1" x14ac:dyDescent="0.15">
      <c r="A37" s="12" t="s">
        <v>0</v>
      </c>
      <c r="B37" s="8">
        <f>+SUM(C37:F37)</f>
        <v>20</v>
      </c>
      <c r="C37" s="34">
        <v>12</v>
      </c>
      <c r="D37" s="34">
        <v>6</v>
      </c>
      <c r="E37" s="34">
        <v>1</v>
      </c>
      <c r="F37" s="34">
        <v>1</v>
      </c>
      <c r="G37" s="21"/>
      <c r="H37" s="21"/>
      <c r="I37" s="21"/>
      <c r="J37" s="21"/>
      <c r="K37" s="19"/>
    </row>
    <row r="38" spans="1:11" ht="18" customHeight="1" x14ac:dyDescent="0.15">
      <c r="A38" s="12" t="s">
        <v>33</v>
      </c>
      <c r="B38" s="15" t="s">
        <v>6</v>
      </c>
      <c r="C38" s="34">
        <v>80</v>
      </c>
      <c r="D38" s="34">
        <v>100</v>
      </c>
      <c r="E38" s="34">
        <v>80</v>
      </c>
      <c r="F38" s="34">
        <v>100</v>
      </c>
      <c r="G38" s="21"/>
      <c r="H38" s="21"/>
      <c r="I38" s="21"/>
      <c r="J38" s="21"/>
      <c r="K38" s="19"/>
    </row>
    <row r="39" spans="1:11" ht="18" customHeight="1" x14ac:dyDescent="0.15">
      <c r="A39" s="12" t="s">
        <v>32</v>
      </c>
      <c r="B39" s="8">
        <f>+SUM(C39:F39)</f>
        <v>13115</v>
      </c>
      <c r="C39" s="34">
        <v>8650</v>
      </c>
      <c r="D39" s="34">
        <v>4225</v>
      </c>
      <c r="E39" s="34">
        <v>120</v>
      </c>
      <c r="F39" s="34">
        <v>120</v>
      </c>
      <c r="G39" s="21"/>
      <c r="H39" s="21"/>
      <c r="I39" s="21"/>
      <c r="J39" s="21"/>
      <c r="K39" s="19"/>
    </row>
    <row r="40" spans="1:11" ht="40.5" x14ac:dyDescent="0.15">
      <c r="A40" s="7" t="s">
        <v>21</v>
      </c>
      <c r="B40" s="9" t="s">
        <v>12</v>
      </c>
      <c r="C40" s="10" t="s">
        <v>20</v>
      </c>
      <c r="D40" s="10" t="s">
        <v>20</v>
      </c>
      <c r="E40" s="10" t="s">
        <v>20</v>
      </c>
      <c r="F40" s="10" t="s">
        <v>20</v>
      </c>
      <c r="G40" s="9" t="s">
        <v>12</v>
      </c>
      <c r="H40" s="9" t="s">
        <v>12</v>
      </c>
      <c r="I40" s="9" t="s">
        <v>12</v>
      </c>
      <c r="J40" s="9" t="s">
        <v>12</v>
      </c>
    </row>
    <row r="41" spans="1:11" ht="18" customHeight="1" x14ac:dyDescent="0.15">
      <c r="A41" s="12" t="s">
        <v>30</v>
      </c>
      <c r="B41" s="8">
        <f t="shared" ref="B41:B44" si="3">+SUM(G41:J41)</f>
        <v>3371</v>
      </c>
      <c r="C41" s="34">
        <v>3</v>
      </c>
      <c r="D41" s="34">
        <v>3</v>
      </c>
      <c r="E41" s="34">
        <v>3</v>
      </c>
      <c r="F41" s="34"/>
      <c r="G41" s="8">
        <f t="shared" ref="G41:J44" si="4">+ROUNDDOWN(C$38*C$39*C41/1000,0)</f>
        <v>2076</v>
      </c>
      <c r="H41" s="8">
        <f t="shared" si="4"/>
        <v>1267</v>
      </c>
      <c r="I41" s="8">
        <f t="shared" si="4"/>
        <v>28</v>
      </c>
      <c r="J41" s="8">
        <f t="shared" si="4"/>
        <v>0</v>
      </c>
    </row>
    <row r="42" spans="1:11" ht="18" customHeight="1" x14ac:dyDescent="0.15">
      <c r="A42" s="12" t="s">
        <v>31</v>
      </c>
      <c r="B42" s="8">
        <f t="shared" si="3"/>
        <v>13489</v>
      </c>
      <c r="C42" s="34">
        <v>12</v>
      </c>
      <c r="D42" s="34">
        <v>12</v>
      </c>
      <c r="E42" s="34">
        <v>12</v>
      </c>
      <c r="F42" s="34"/>
      <c r="G42" s="8">
        <f t="shared" si="4"/>
        <v>8304</v>
      </c>
      <c r="H42" s="8">
        <f t="shared" si="4"/>
        <v>5070</v>
      </c>
      <c r="I42" s="8">
        <f t="shared" si="4"/>
        <v>115</v>
      </c>
      <c r="J42" s="8">
        <f t="shared" si="4"/>
        <v>0</v>
      </c>
    </row>
    <row r="43" spans="1:11" ht="18" customHeight="1" x14ac:dyDescent="0.15">
      <c r="A43" s="12" t="s">
        <v>22</v>
      </c>
      <c r="B43" s="8">
        <f t="shared" si="3"/>
        <v>14612</v>
      </c>
      <c r="C43" s="34">
        <v>13</v>
      </c>
      <c r="D43" s="34">
        <v>13</v>
      </c>
      <c r="E43" s="34">
        <v>13</v>
      </c>
      <c r="F43" s="34"/>
      <c r="G43" s="8">
        <f t="shared" si="4"/>
        <v>8996</v>
      </c>
      <c r="H43" s="8">
        <f t="shared" si="4"/>
        <v>5492</v>
      </c>
      <c r="I43" s="8">
        <f t="shared" si="4"/>
        <v>124</v>
      </c>
      <c r="J43" s="8">
        <f t="shared" si="4"/>
        <v>0</v>
      </c>
    </row>
    <row r="44" spans="1:11" ht="18" customHeight="1" x14ac:dyDescent="0.15">
      <c r="A44" s="12" t="s">
        <v>23</v>
      </c>
      <c r="B44" s="8">
        <f t="shared" si="3"/>
        <v>14612</v>
      </c>
      <c r="C44" s="34">
        <v>13</v>
      </c>
      <c r="D44" s="34">
        <v>13</v>
      </c>
      <c r="E44" s="34">
        <v>13</v>
      </c>
      <c r="F44" s="34"/>
      <c r="G44" s="8">
        <f t="shared" si="4"/>
        <v>8996</v>
      </c>
      <c r="H44" s="8">
        <f t="shared" si="4"/>
        <v>5492</v>
      </c>
      <c r="I44" s="8">
        <f t="shared" si="4"/>
        <v>124</v>
      </c>
      <c r="J44" s="8">
        <f t="shared" si="4"/>
        <v>0</v>
      </c>
    </row>
    <row r="45" spans="1:11" ht="18" customHeight="1" x14ac:dyDescent="0.15">
      <c r="A45" s="12" t="s">
        <v>36</v>
      </c>
      <c r="B45" s="23">
        <f t="shared" ref="B45:J45" si="5">+SUBTOTAL(9,B41:B44)</f>
        <v>46084</v>
      </c>
      <c r="C45" s="8">
        <f t="shared" si="5"/>
        <v>41</v>
      </c>
      <c r="D45" s="8">
        <f t="shared" si="5"/>
        <v>41</v>
      </c>
      <c r="E45" s="8">
        <f t="shared" si="5"/>
        <v>41</v>
      </c>
      <c r="F45" s="8">
        <f t="shared" si="5"/>
        <v>0</v>
      </c>
      <c r="G45" s="8">
        <f t="shared" si="5"/>
        <v>28372</v>
      </c>
      <c r="H45" s="8">
        <f t="shared" si="5"/>
        <v>17321</v>
      </c>
      <c r="I45" s="8">
        <f t="shared" si="5"/>
        <v>391</v>
      </c>
      <c r="J45" s="8">
        <f t="shared" si="5"/>
        <v>0</v>
      </c>
    </row>
    <row r="46" spans="1:11" ht="18" customHeight="1" x14ac:dyDescent="0.15">
      <c r="A46" s="12" t="s">
        <v>42</v>
      </c>
      <c r="B46" s="35">
        <v>500</v>
      </c>
      <c r="C46" s="29" t="s">
        <v>43</v>
      </c>
      <c r="D46" s="6"/>
      <c r="E46" s="6"/>
      <c r="F46" s="6"/>
      <c r="G46" s="6"/>
      <c r="H46" s="6"/>
      <c r="I46" s="6"/>
      <c r="J46" s="6"/>
    </row>
    <row r="47" spans="1:11" ht="18" customHeight="1" thickBot="1" x14ac:dyDescent="0.2">
      <c r="A47" s="12" t="s">
        <v>17</v>
      </c>
      <c r="B47" s="23">
        <f>+SUM(B45,-B46)</f>
        <v>45584</v>
      </c>
      <c r="C47" s="6"/>
      <c r="D47" s="6"/>
      <c r="E47" s="6"/>
      <c r="F47" s="6"/>
      <c r="G47" s="6"/>
      <c r="H47" s="6"/>
      <c r="I47" s="6"/>
      <c r="J47" s="6"/>
    </row>
    <row r="48" spans="1:11" ht="18" customHeight="1" thickBot="1" x14ac:dyDescent="0.2">
      <c r="A48" s="22" t="s">
        <v>16</v>
      </c>
      <c r="B48" s="24">
        <f>ROUNDUP(B47/30/IF(ISERROR(VLOOKUP($B$14,$H$4:$I$6,2,FALSE)),1,VLOOKUP($B$14,$H$4:$I$6,2,FALSE)),0)</f>
        <v>1689</v>
      </c>
      <c r="C48" s="6"/>
      <c r="D48" s="6"/>
      <c r="E48" s="6"/>
      <c r="F48" s="6"/>
      <c r="G48" s="6"/>
      <c r="H48" s="6"/>
      <c r="I48" s="6"/>
      <c r="J48" s="6"/>
    </row>
    <row r="49" spans="1:10" ht="18" customHeight="1" x14ac:dyDescent="0.15">
      <c r="A49" s="14"/>
      <c r="B49" s="6"/>
      <c r="C49" s="6"/>
      <c r="D49" s="6"/>
      <c r="E49" s="6"/>
      <c r="F49" s="6"/>
      <c r="G49" s="6"/>
      <c r="H49" s="6"/>
      <c r="I49" s="6"/>
      <c r="J49" s="6"/>
    </row>
    <row r="50" spans="1:10" ht="18" customHeight="1" thickBot="1" x14ac:dyDescent="0.2">
      <c r="A50" s="12" t="s">
        <v>19</v>
      </c>
      <c r="B50" s="23">
        <f>+SUM(B31,B47)</f>
        <v>91600</v>
      </c>
      <c r="C50" s="6"/>
      <c r="D50" s="6"/>
      <c r="E50" s="6"/>
      <c r="F50" s="6"/>
      <c r="G50" s="6"/>
      <c r="H50" s="6"/>
      <c r="I50" s="6"/>
      <c r="J50" s="6"/>
    </row>
    <row r="51" spans="1:10" ht="18" customHeight="1" thickBot="1" x14ac:dyDescent="0.2">
      <c r="A51" s="22" t="s">
        <v>16</v>
      </c>
      <c r="B51" s="24">
        <f>+SUM(B32,B48)</f>
        <v>3394</v>
      </c>
      <c r="C51" s="6"/>
      <c r="D51" s="6"/>
      <c r="E51" s="6"/>
      <c r="F51" s="6"/>
      <c r="G51" s="6"/>
      <c r="H51" s="6"/>
      <c r="I51" s="6"/>
      <c r="J51" s="6"/>
    </row>
  </sheetData>
  <mergeCells count="11">
    <mergeCell ref="A35:A36"/>
    <mergeCell ref="B35:B36"/>
    <mergeCell ref="C35:F35"/>
    <mergeCell ref="E4:F4"/>
    <mergeCell ref="E5:F5"/>
    <mergeCell ref="A19:A20"/>
    <mergeCell ref="B19:B20"/>
    <mergeCell ref="C19:F19"/>
    <mergeCell ref="C30:F30"/>
    <mergeCell ref="B16:C16"/>
    <mergeCell ref="A7:F7"/>
  </mergeCells>
  <phoneticPr fontId="1"/>
  <dataValidations count="2">
    <dataValidation type="list" allowBlank="1" showInputMessage="1" showErrorMessage="1" sqref="B13" xr:uid="{95673C42-1ED4-4F37-80B3-4490FF3BB0F8}">
      <formula1>"地元産希望,県内産希望"</formula1>
    </dataValidation>
    <dataValidation type="list" allowBlank="1" showInputMessage="1" showErrorMessage="1" sqref="B14" xr:uid="{8755BD95-CF19-41C3-AFFC-1470910149F9}">
      <formula1>"有洗米,無洗米"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9</xdr:row>
                    <xdr:rowOff>114300</xdr:rowOff>
                  </from>
                  <to>
                    <xdr:col>0</xdr:col>
                    <xdr:colOff>361950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4-11</vt:lpstr>
      <vt:lpstr>記入例</vt:lpstr>
      <vt:lpstr>'4-11'!Print_Area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植木聡</dc:creator>
  <cp:lastModifiedBy>田中 健太郎</cp:lastModifiedBy>
  <cp:lastPrinted>2023-08-02T03:01:27Z</cp:lastPrinted>
  <dcterms:created xsi:type="dcterms:W3CDTF">2004-06-03T01:22:27Z</dcterms:created>
  <dcterms:modified xsi:type="dcterms:W3CDTF">2023-12-12T07:37:15Z</dcterms:modified>
</cp:coreProperties>
</file>